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'Лист1'!$A$1:$O$130</definedName>
  </definedNames>
  <calcPr fullCalcOnLoad="1"/>
</workbook>
</file>

<file path=xl/sharedStrings.xml><?xml version="1.0" encoding="utf-8"?>
<sst xmlns="http://schemas.openxmlformats.org/spreadsheetml/2006/main" count="151" uniqueCount="82">
  <si>
    <t>223 в т.ч.</t>
  </si>
  <si>
    <t>электроэнергия</t>
  </si>
  <si>
    <t>вывоз ЖБО</t>
  </si>
  <si>
    <t>225 в.т.ч.</t>
  </si>
  <si>
    <t>дератизация</t>
  </si>
  <si>
    <t>226 в т.ч.</t>
  </si>
  <si>
    <t>290 в.т.ч.</t>
  </si>
  <si>
    <t>транспортный налог</t>
  </si>
  <si>
    <t>земельный налог</t>
  </si>
  <si>
    <t>340 в т.ч.</t>
  </si>
  <si>
    <t>ГСМ</t>
  </si>
  <si>
    <t>ВСЕГО</t>
  </si>
  <si>
    <t>медосмотр сотрудников</t>
  </si>
  <si>
    <t>вывоз ТБО</t>
  </si>
  <si>
    <t xml:space="preserve">310 в т.ч. </t>
  </si>
  <si>
    <t>212 в т.ч.</t>
  </si>
  <si>
    <t>борьба с клещами</t>
  </si>
  <si>
    <t>запчасти на транспорт</t>
  </si>
  <si>
    <t>вода</t>
  </si>
  <si>
    <t>медосмотр водителей</t>
  </si>
  <si>
    <t>тепловая энергия</t>
  </si>
  <si>
    <t>профинансировано</t>
  </si>
  <si>
    <t>премия</t>
  </si>
  <si>
    <t xml:space="preserve">кассовый расход </t>
  </si>
  <si>
    <t>тех.осмотр (диагност. автобусов )</t>
  </si>
  <si>
    <t>проф.испытание эл.оборудования до 1000 В</t>
  </si>
  <si>
    <t>то вывода на пульт сигнала о пожаре</t>
  </si>
  <si>
    <t>то пожарной сигнализиции</t>
  </si>
  <si>
    <t>то тревожной синализиции</t>
  </si>
  <si>
    <t>испытание средств защиты</t>
  </si>
  <si>
    <t>огнезащитная обработка чердачных перекрытий</t>
  </si>
  <si>
    <t>обслуживание газопровода</t>
  </si>
  <si>
    <t>страхование атотрансп</t>
  </si>
  <si>
    <t>пож.технич.минимум</t>
  </si>
  <si>
    <t>обучение отв за теплохоз.и эл.хоз</t>
  </si>
  <si>
    <t>обучение ответственного по БДД</t>
  </si>
  <si>
    <t>ГБР( выезд)</t>
  </si>
  <si>
    <t xml:space="preserve">профинансировано </t>
  </si>
  <si>
    <t>обучение ответственого за транспорт</t>
  </si>
  <si>
    <t>январь</t>
  </si>
  <si>
    <t>февраль</t>
  </si>
  <si>
    <t>март</t>
  </si>
  <si>
    <t>апрель</t>
  </si>
  <si>
    <t xml:space="preserve">Директор                                               Е.А. Коломейцева      </t>
  </si>
  <si>
    <t>Главный бухгалтер                                                    В.В. Кравченко</t>
  </si>
  <si>
    <t>май</t>
  </si>
  <si>
    <t>июнь</t>
  </si>
  <si>
    <t>налог на имущество</t>
  </si>
  <si>
    <t>итого 1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</si>
  <si>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</si>
  <si>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</si>
  <si>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</si>
  <si>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</si>
  <si>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</si>
  <si>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</si>
  <si>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</si>
  <si>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строй материалы</t>
  </si>
  <si>
    <t>загрязнение</t>
  </si>
  <si>
    <t>то газовых счетчиков</t>
  </si>
  <si>
    <t>гос.пошлина пени,штрафы</t>
  </si>
  <si>
    <t>питьевая вода</t>
  </si>
  <si>
    <t>бутылированая вода(лагерь)</t>
  </si>
  <si>
    <t xml:space="preserve">продукты пит, малоимущих </t>
  </si>
  <si>
    <t>тех.обсл.автобу</t>
  </si>
  <si>
    <t>молоко</t>
  </si>
  <si>
    <t>проверка тахогрофа</t>
  </si>
  <si>
    <t>гсм масла</t>
  </si>
  <si>
    <t>огнетушители</t>
  </si>
  <si>
    <t>пени, штрафы,госпошлина</t>
  </si>
  <si>
    <t>карты водителя</t>
  </si>
  <si>
    <t>стройматериал.электротовары.моющие</t>
  </si>
  <si>
    <t>посуда,спец.одежда</t>
  </si>
  <si>
    <t>Информация о расходовании средств местного бюджета в 2016г                                                       МБОУ Кринично-Лугская сош</t>
  </si>
  <si>
    <t>то всистемы видионаблюдения</t>
  </si>
  <si>
    <t>тестирование 9-11 классов</t>
  </si>
  <si>
    <t xml:space="preserve">гидравлич испытание </t>
  </si>
  <si>
    <t>поверка весов</t>
  </si>
  <si>
    <t>ремонт сливной ямы</t>
  </si>
  <si>
    <t>гигиеническое обучение</t>
  </si>
  <si>
    <t>аттестация</t>
  </si>
  <si>
    <t>командировочный</t>
  </si>
  <si>
    <t>мусорные кантейнеры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</si>
</sst>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175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175" fontId="6" fillId="34" borderId="10" xfId="0" applyNumberFormat="1" applyFont="1" applyFill="1" applyBorder="1" applyAlignment="1">
      <alignment wrapText="1"/>
    </xf>
    <xf numFmtId="175" fontId="7" fillId="0" borderId="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 horizontal="left"/>
    </xf>
    <xf numFmtId="180" fontId="6" fillId="34" borderId="10" xfId="0" applyNumberFormat="1" applyFont="1" applyFill="1" applyBorder="1" applyAlignment="1">
      <alignment horizontal="left"/>
    </xf>
    <xf numFmtId="180" fontId="7" fillId="0" borderId="10" xfId="0" applyNumberFormat="1" applyFont="1" applyFill="1" applyBorder="1" applyAlignment="1">
      <alignment horizontal="left"/>
    </xf>
    <xf numFmtId="172" fontId="5" fillId="0" borderId="11" xfId="0" applyNumberFormat="1" applyFont="1" applyFill="1" applyBorder="1" applyAlignment="1">
      <alignment horizontal="center" wrapText="1"/>
    </xf>
    <xf numFmtId="172" fontId="8" fillId="0" borderId="11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center" wrapText="1"/>
    </xf>
    <xf numFmtId="175" fontId="6" fillId="33" borderId="10" xfId="0" applyNumberFormat="1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 wrapText="1"/>
    </xf>
    <xf numFmtId="2" fontId="0" fillId="0" borderId="0" xfId="0" applyNumberFormat="1" applyBorder="1" applyAlignment="1">
      <alignment/>
    </xf>
    <xf numFmtId="175" fontId="5" fillId="0" borderId="14" xfId="0" applyNumberFormat="1" applyFont="1" applyFill="1" applyBorder="1" applyAlignment="1">
      <alignment wrapText="1"/>
    </xf>
    <xf numFmtId="0" fontId="0" fillId="0" borderId="14" xfId="0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72" fontId="6" fillId="0" borderId="15" xfId="0" applyNumberFormat="1" applyFont="1" applyFill="1" applyBorder="1" applyAlignment="1">
      <alignment horizontal="left" wrapText="1"/>
    </xf>
    <xf numFmtId="172" fontId="6" fillId="0" borderId="16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SheetLayoutView="100" workbookViewId="0" topLeftCell="A124">
      <selection activeCell="T142" sqref="T142"/>
    </sheetView>
  </sheetViews>
  <sheetFormatPr defaultColWidth="9.140625" defaultRowHeight="12.75"/>
  <cols>
    <col min="1" max="1" width="17.00390625" style="6" customWidth="1"/>
    <col min="2" max="2" width="15.57421875" style="6" customWidth="1"/>
    <col min="3" max="3" width="13.421875" style="3" customWidth="1"/>
    <col min="4" max="4" width="13.28125" style="3" customWidth="1"/>
    <col min="5" max="5" width="12.8515625" style="3" customWidth="1"/>
    <col min="6" max="6" width="13.57421875" style="3" customWidth="1"/>
    <col min="7" max="7" width="13.00390625" style="3" customWidth="1"/>
    <col min="8" max="8" width="15.140625" style="3" customWidth="1"/>
    <col min="9" max="13" width="15.8515625" style="3" customWidth="1"/>
    <col min="14" max="14" width="18.28125" style="3" customWidth="1"/>
    <col min="15" max="15" width="13.8515625" style="1" customWidth="1"/>
    <col min="16" max="16" width="10.57421875" style="2" bestFit="1" customWidth="1"/>
    <col min="17" max="17" width="9.57421875" style="2" bestFit="1" customWidth="1"/>
    <col min="18" max="16384" width="9.140625" style="2" customWidth="1"/>
  </cols>
  <sheetData>
    <row r="1" spans="1:14" ht="36" customHeight="1">
      <c r="A1" s="38" t="s">
        <v>72</v>
      </c>
      <c r="B1" s="38"/>
      <c r="C1" s="38"/>
      <c r="D1" s="39"/>
      <c r="E1" s="39"/>
      <c r="F1" s="39"/>
      <c r="G1" s="39"/>
      <c r="H1" s="19"/>
      <c r="I1" s="19"/>
      <c r="J1" s="19"/>
      <c r="K1" s="19"/>
      <c r="L1" s="19"/>
      <c r="M1" s="19"/>
      <c r="N1" s="7"/>
    </row>
    <row r="2" spans="1:15" ht="18" customHeight="1">
      <c r="A2" s="14"/>
      <c r="B2" s="15" t="s">
        <v>39</v>
      </c>
      <c r="C2" s="16"/>
      <c r="D2" s="15" t="s">
        <v>40</v>
      </c>
      <c r="E2" s="16"/>
      <c r="F2" s="15" t="s">
        <v>41</v>
      </c>
      <c r="G2" s="16"/>
      <c r="H2" s="22" t="s">
        <v>42</v>
      </c>
      <c r="I2" s="22"/>
      <c r="J2" s="24" t="s">
        <v>45</v>
      </c>
      <c r="K2" s="22"/>
      <c r="L2" s="24" t="s">
        <v>46</v>
      </c>
      <c r="M2" s="22"/>
      <c r="N2" s="35" t="s">
        <v>48</v>
      </c>
      <c r="O2" s="36"/>
    </row>
    <row r="3" spans="1:15" s="4" customFormat="1" ht="12.75" customHeight="1">
      <c r="A3" s="37"/>
      <c r="B3" s="33" t="s">
        <v>21</v>
      </c>
      <c r="C3" s="33" t="s">
        <v>23</v>
      </c>
      <c r="D3" s="33" t="s">
        <v>21</v>
      </c>
      <c r="E3" s="33" t="s">
        <v>23</v>
      </c>
      <c r="F3" s="33" t="s">
        <v>21</v>
      </c>
      <c r="G3" s="33" t="s">
        <v>23</v>
      </c>
      <c r="H3" s="33" t="s">
        <v>21</v>
      </c>
      <c r="I3" s="33" t="s">
        <v>23</v>
      </c>
      <c r="J3" s="33" t="s">
        <v>21</v>
      </c>
      <c r="K3" s="33" t="s">
        <v>23</v>
      </c>
      <c r="L3" s="33" t="s">
        <v>21</v>
      </c>
      <c r="M3" s="33" t="s">
        <v>23</v>
      </c>
      <c r="N3" s="33" t="s">
        <v>37</v>
      </c>
      <c r="O3" s="33" t="s">
        <v>23</v>
      </c>
    </row>
    <row r="4" spans="1:15" s="4" customFormat="1" ht="21.75" customHeight="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20">
        <v>211</v>
      </c>
      <c r="B5" s="25">
        <v>17000</v>
      </c>
      <c r="C5" s="25">
        <v>17000</v>
      </c>
      <c r="D5" s="25">
        <v>32594.43</v>
      </c>
      <c r="E5" s="25">
        <v>32594.43</v>
      </c>
      <c r="F5" s="11">
        <v>50388.5</v>
      </c>
      <c r="G5" s="11">
        <v>33194.25</v>
      </c>
      <c r="H5" s="11">
        <v>33200</v>
      </c>
      <c r="I5" s="11">
        <v>34194.25</v>
      </c>
      <c r="J5" s="11">
        <v>17541.47</v>
      </c>
      <c r="K5" s="11">
        <v>33741.47</v>
      </c>
      <c r="L5" s="11">
        <v>70374.03</v>
      </c>
      <c r="M5" s="11">
        <v>70374.03</v>
      </c>
      <c r="N5" s="11">
        <f>B5+D5+F5+H5+J5+L5</f>
        <v>221098.43</v>
      </c>
      <c r="O5" s="11">
        <f>C5+E5+G5+I5+K5+M5</f>
        <v>221098.43</v>
      </c>
    </row>
    <row r="6" spans="1:15" ht="15.75">
      <c r="A6" s="20" t="s">
        <v>22</v>
      </c>
      <c r="B6" s="25"/>
      <c r="C6" s="25"/>
      <c r="D6" s="25"/>
      <c r="E6" s="25"/>
      <c r="F6" s="11"/>
      <c r="G6" s="11"/>
      <c r="H6" s="11"/>
      <c r="I6" s="11"/>
      <c r="J6" s="11"/>
      <c r="K6" s="11"/>
      <c r="L6" s="11"/>
      <c r="M6" s="11"/>
      <c r="N6" s="11">
        <f aca="true" t="shared" si="0" ref="N6:N59">B6+D6+F6+H6+J6+L6</f>
        <v>0</v>
      </c>
      <c r="O6" s="11">
        <f aca="true" t="shared" si="1" ref="O6:O59">C6+E6+G6+I6+K6+M6</f>
        <v>0</v>
      </c>
    </row>
    <row r="7" spans="1:15" ht="15.75">
      <c r="A7" s="20" t="s">
        <v>15</v>
      </c>
      <c r="B7" s="26"/>
      <c r="C7" s="26"/>
      <c r="D7" s="26"/>
      <c r="E7" s="26"/>
      <c r="F7" s="11"/>
      <c r="G7" s="11"/>
      <c r="H7" s="11"/>
      <c r="I7" s="11"/>
      <c r="J7" s="11"/>
      <c r="K7" s="11"/>
      <c r="L7" s="11"/>
      <c r="M7" s="11"/>
      <c r="N7" s="11">
        <f t="shared" si="0"/>
        <v>0</v>
      </c>
      <c r="O7" s="11">
        <f t="shared" si="1"/>
        <v>0</v>
      </c>
    </row>
    <row r="8" spans="1:16" ht="15.75">
      <c r="A8" s="20">
        <v>213</v>
      </c>
      <c r="B8" s="25"/>
      <c r="C8" s="25"/>
      <c r="D8" s="25">
        <v>10005.57</v>
      </c>
      <c r="E8" s="25">
        <v>10005.57</v>
      </c>
      <c r="F8" s="11">
        <v>20011.5</v>
      </c>
      <c r="G8" s="11">
        <v>10005.75</v>
      </c>
      <c r="H8" s="11"/>
      <c r="I8" s="11">
        <v>10005.75</v>
      </c>
      <c r="J8" s="11">
        <v>9458.53</v>
      </c>
      <c r="K8" s="11">
        <v>9458.53</v>
      </c>
      <c r="L8" s="11">
        <v>22325.97</v>
      </c>
      <c r="M8" s="11">
        <v>22325.97</v>
      </c>
      <c r="N8" s="11">
        <f t="shared" si="0"/>
        <v>61801.57</v>
      </c>
      <c r="O8" s="11">
        <f t="shared" si="1"/>
        <v>61801.57</v>
      </c>
      <c r="P8" s="28">
        <f>N8+N5</f>
        <v>282900</v>
      </c>
    </row>
    <row r="9" spans="1:15" ht="15.75">
      <c r="A9" s="9">
        <v>221</v>
      </c>
      <c r="B9" s="25"/>
      <c r="C9" s="25"/>
      <c r="D9" s="25">
        <v>2124</v>
      </c>
      <c r="E9" s="25">
        <v>2124</v>
      </c>
      <c r="F9" s="12">
        <v>2124</v>
      </c>
      <c r="G9" s="12">
        <v>2124</v>
      </c>
      <c r="H9" s="12">
        <v>2124</v>
      </c>
      <c r="I9" s="12">
        <v>2124</v>
      </c>
      <c r="J9" s="12">
        <v>5124</v>
      </c>
      <c r="K9" s="12">
        <v>5124</v>
      </c>
      <c r="L9" s="12">
        <v>2124</v>
      </c>
      <c r="M9" s="12">
        <v>2124</v>
      </c>
      <c r="N9" s="11">
        <f>B9+D9+F9+H9+J9+L9</f>
        <v>13620</v>
      </c>
      <c r="O9" s="11">
        <f t="shared" si="1"/>
        <v>13620</v>
      </c>
    </row>
    <row r="10" spans="1:15" ht="21" customHeight="1">
      <c r="A10" s="9" t="s">
        <v>0</v>
      </c>
      <c r="B10" s="12">
        <f>B11+B12+B13+B14</f>
        <v>10826.99</v>
      </c>
      <c r="C10" s="12">
        <f>C11+C12+C13+C14</f>
        <v>10826.99</v>
      </c>
      <c r="D10" s="12">
        <f aca="true" t="shared" si="2" ref="D10:O10">D11+D12+D13+D14</f>
        <v>116935.78</v>
      </c>
      <c r="E10" s="12">
        <f t="shared" si="2"/>
        <v>116935.78</v>
      </c>
      <c r="F10" s="12">
        <f t="shared" si="2"/>
        <v>150517.49999999997</v>
      </c>
      <c r="G10" s="12">
        <f t="shared" si="2"/>
        <v>114487.09</v>
      </c>
      <c r="H10" s="12">
        <f t="shared" si="2"/>
        <v>95841.68</v>
      </c>
      <c r="I10" s="12">
        <f t="shared" si="2"/>
        <v>131872.09</v>
      </c>
      <c r="J10" s="12">
        <f t="shared" si="2"/>
        <v>27142.070000000003</v>
      </c>
      <c r="K10" s="12">
        <f t="shared" si="2"/>
        <v>27142.070000000003</v>
      </c>
      <c r="L10" s="12">
        <f t="shared" si="2"/>
        <v>19869.93</v>
      </c>
      <c r="M10" s="12">
        <f t="shared" si="2"/>
        <v>19869.93</v>
      </c>
      <c r="N10" s="11">
        <f t="shared" si="2"/>
        <v>421133.95000000007</v>
      </c>
      <c r="O10" s="11">
        <f t="shared" si="2"/>
        <v>421133.95</v>
      </c>
    </row>
    <row r="11" spans="1:15" s="5" customFormat="1" ht="20.25" customHeight="1">
      <c r="A11" s="21" t="s">
        <v>1</v>
      </c>
      <c r="B11" s="13">
        <v>10826.99</v>
      </c>
      <c r="C11" s="13">
        <v>10826.99</v>
      </c>
      <c r="D11" s="13"/>
      <c r="E11" s="13"/>
      <c r="F11" s="13">
        <v>47553.38</v>
      </c>
      <c r="G11" s="13">
        <v>21728.11</v>
      </c>
      <c r="H11" s="13">
        <v>13365.59</v>
      </c>
      <c r="I11" s="13">
        <v>39190.86</v>
      </c>
      <c r="J11" s="13">
        <v>8321.79</v>
      </c>
      <c r="K11" s="13">
        <v>8321.79</v>
      </c>
      <c r="L11" s="13">
        <v>18188.93</v>
      </c>
      <c r="M11" s="13">
        <v>18188.93</v>
      </c>
      <c r="N11" s="11">
        <f t="shared" si="0"/>
        <v>98256.68</v>
      </c>
      <c r="O11" s="11">
        <f t="shared" si="1"/>
        <v>98256.68</v>
      </c>
    </row>
    <row r="12" spans="1:15" ht="29.25">
      <c r="A12" s="21" t="s">
        <v>20</v>
      </c>
      <c r="B12" s="13"/>
      <c r="C12" s="13"/>
      <c r="D12" s="13">
        <v>112968.62</v>
      </c>
      <c r="E12" s="13">
        <v>112968.62</v>
      </c>
      <c r="F12" s="13">
        <v>96029.08</v>
      </c>
      <c r="G12" s="13">
        <v>92758.98</v>
      </c>
      <c r="H12" s="13">
        <v>80055.45</v>
      </c>
      <c r="I12" s="13">
        <v>83325.55</v>
      </c>
      <c r="J12" s="13">
        <v>16803.08</v>
      </c>
      <c r="K12" s="13">
        <v>16803.08</v>
      </c>
      <c r="L12" s="13"/>
      <c r="M12" s="13"/>
      <c r="N12" s="11">
        <f t="shared" si="0"/>
        <v>305856.23000000004</v>
      </c>
      <c r="O12" s="11">
        <f t="shared" si="1"/>
        <v>305856.23</v>
      </c>
    </row>
    <row r="13" spans="1:15" ht="23.25" customHeight="1">
      <c r="A13" s="21" t="s">
        <v>18</v>
      </c>
      <c r="B13" s="13"/>
      <c r="C13" s="13"/>
      <c r="D13" s="13">
        <v>3967.16</v>
      </c>
      <c r="E13" s="13">
        <v>3967.16</v>
      </c>
      <c r="F13" s="13">
        <v>3630.96</v>
      </c>
      <c r="G13" s="13"/>
      <c r="H13" s="13">
        <v>2420.64</v>
      </c>
      <c r="I13" s="13">
        <v>6051.6</v>
      </c>
      <c r="J13" s="13">
        <v>2017.2</v>
      </c>
      <c r="K13" s="13">
        <v>2017.2</v>
      </c>
      <c r="L13" s="13">
        <v>1681</v>
      </c>
      <c r="M13" s="13">
        <v>1681</v>
      </c>
      <c r="N13" s="11">
        <f t="shared" si="0"/>
        <v>13716.960000000001</v>
      </c>
      <c r="O13" s="11">
        <f t="shared" si="1"/>
        <v>13716.960000000001</v>
      </c>
    </row>
    <row r="14" spans="1:15" ht="21.75" customHeight="1">
      <c r="A14" s="21" t="s">
        <v>2</v>
      </c>
      <c r="B14" s="13"/>
      <c r="C14" s="13"/>
      <c r="D14" s="13"/>
      <c r="E14" s="13"/>
      <c r="F14" s="13">
        <v>3304.08</v>
      </c>
      <c r="G14" s="13"/>
      <c r="H14" s="13"/>
      <c r="I14" s="13">
        <v>3304.08</v>
      </c>
      <c r="J14" s="13"/>
      <c r="K14" s="13"/>
      <c r="L14" s="13"/>
      <c r="M14" s="13"/>
      <c r="N14" s="11">
        <f t="shared" si="0"/>
        <v>3304.08</v>
      </c>
      <c r="O14" s="11">
        <f t="shared" si="1"/>
        <v>3304.08</v>
      </c>
    </row>
    <row r="15" spans="1:15" ht="27" customHeight="1">
      <c r="A15" s="9" t="s">
        <v>3</v>
      </c>
      <c r="B15" s="12">
        <f aca="true" t="shared" si="3" ref="B15:M15">B16+B17+B18+B19+B20+B21+B22+B23+B24+B25+B26+B27+B28</f>
        <v>0</v>
      </c>
      <c r="C15" s="12">
        <f t="shared" si="3"/>
        <v>0</v>
      </c>
      <c r="D15" s="12">
        <f t="shared" si="3"/>
        <v>0</v>
      </c>
      <c r="E15" s="12">
        <f t="shared" si="3"/>
        <v>0</v>
      </c>
      <c r="F15" s="12">
        <f t="shared" si="3"/>
        <v>11784</v>
      </c>
      <c r="G15" s="12">
        <f t="shared" si="3"/>
        <v>0</v>
      </c>
      <c r="H15" s="12">
        <f>H16+H17+H18+H19+H20+H21+H22+H23+H24+H25+H26+H27+H28+H29+H30</f>
        <v>16183.01</v>
      </c>
      <c r="I15" s="12">
        <f>I16+I17+I18+I19+I20+I21+I22+I23+I24+I25+I26+I27+I28+I29+I30</f>
        <v>27967.01</v>
      </c>
      <c r="J15" s="12">
        <f t="shared" si="3"/>
        <v>24044.760000000002</v>
      </c>
      <c r="K15" s="12">
        <f t="shared" si="3"/>
        <v>24044.760000000002</v>
      </c>
      <c r="L15" s="12">
        <f t="shared" si="3"/>
        <v>10865.4</v>
      </c>
      <c r="M15" s="12">
        <f t="shared" si="3"/>
        <v>10865.4</v>
      </c>
      <c r="N15" s="11">
        <f t="shared" si="0"/>
        <v>62877.170000000006</v>
      </c>
      <c r="O15" s="11">
        <f t="shared" si="1"/>
        <v>62877.170000000006</v>
      </c>
    </row>
    <row r="16" spans="1:15" ht="15.75" customHeight="1">
      <c r="A16" s="21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>
        <v>1040.2</v>
      </c>
      <c r="M16" s="13">
        <v>1040.2</v>
      </c>
      <c r="N16" s="11">
        <f t="shared" si="0"/>
        <v>1040.2</v>
      </c>
      <c r="O16" s="11">
        <f t="shared" si="1"/>
        <v>1040.2</v>
      </c>
    </row>
    <row r="17" spans="1:15" s="5" customFormat="1" ht="24" customHeight="1">
      <c r="A17" s="21" t="s">
        <v>4</v>
      </c>
      <c r="B17" s="13"/>
      <c r="C17" s="13"/>
      <c r="D17" s="13"/>
      <c r="E17" s="13"/>
      <c r="F17" s="13">
        <v>4484</v>
      </c>
      <c r="G17" s="13"/>
      <c r="H17" s="13">
        <v>2242</v>
      </c>
      <c r="I17" s="13">
        <v>6726</v>
      </c>
      <c r="J17" s="13">
        <v>2242</v>
      </c>
      <c r="K17" s="13">
        <v>2242</v>
      </c>
      <c r="L17" s="13">
        <v>2525.2</v>
      </c>
      <c r="M17" s="13">
        <v>2525.2</v>
      </c>
      <c r="N17" s="11">
        <f t="shared" si="0"/>
        <v>11493.2</v>
      </c>
      <c r="O17" s="11">
        <f t="shared" si="1"/>
        <v>11493.2</v>
      </c>
    </row>
    <row r="18" spans="1:15" s="5" customFormat="1" ht="27" customHeight="1">
      <c r="A18" s="21" t="s">
        <v>16</v>
      </c>
      <c r="B18" s="13"/>
      <c r="C18" s="13"/>
      <c r="D18" s="13"/>
      <c r="E18" s="13"/>
      <c r="F18" s="13"/>
      <c r="G18" s="13"/>
      <c r="H18" s="13"/>
      <c r="I18" s="13"/>
      <c r="J18" s="13">
        <v>1652</v>
      </c>
      <c r="K18" s="13">
        <v>1652</v>
      </c>
      <c r="L18" s="13"/>
      <c r="M18" s="13"/>
      <c r="N18" s="11">
        <f t="shared" si="0"/>
        <v>1652</v>
      </c>
      <c r="O18" s="11">
        <f t="shared" si="1"/>
        <v>1652</v>
      </c>
    </row>
    <row r="19" spans="1:15" ht="15">
      <c r="A19" s="21" t="s">
        <v>63</v>
      </c>
      <c r="B19" s="13"/>
      <c r="C19" s="13"/>
      <c r="D19" s="13"/>
      <c r="E19" s="13"/>
      <c r="F19" s="13"/>
      <c r="G19" s="13"/>
      <c r="H19" s="13"/>
      <c r="I19" s="13"/>
      <c r="J19" s="13">
        <v>12850.76</v>
      </c>
      <c r="K19" s="13">
        <v>12850.76</v>
      </c>
      <c r="L19" s="13"/>
      <c r="M19" s="13"/>
      <c r="N19" s="11">
        <f t="shared" si="0"/>
        <v>12850.76</v>
      </c>
      <c r="O19" s="11">
        <f t="shared" si="1"/>
        <v>12850.76</v>
      </c>
    </row>
    <row r="20" spans="1:15" ht="40.5" customHeight="1">
      <c r="A20" s="21" t="s">
        <v>24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1">
        <f t="shared" si="0"/>
        <v>0</v>
      </c>
      <c r="O20" s="11">
        <f t="shared" si="1"/>
        <v>0</v>
      </c>
    </row>
    <row r="21" spans="1:15" ht="45" customHeight="1">
      <c r="A21" s="21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>
        <f t="shared" si="0"/>
        <v>0</v>
      </c>
      <c r="O21" s="11">
        <f t="shared" si="1"/>
        <v>0</v>
      </c>
    </row>
    <row r="22" spans="1:15" ht="28.5" customHeight="1">
      <c r="A22" s="21" t="s">
        <v>58</v>
      </c>
      <c r="B22" s="13"/>
      <c r="C22" s="13"/>
      <c r="D22" s="13"/>
      <c r="E22" s="13"/>
      <c r="F22" s="13">
        <v>2714</v>
      </c>
      <c r="G22" s="13"/>
      <c r="H22" s="13">
        <v>2714</v>
      </c>
      <c r="I22" s="13">
        <v>5428</v>
      </c>
      <c r="J22" s="13">
        <v>2714</v>
      </c>
      <c r="K22" s="13">
        <v>2714</v>
      </c>
      <c r="L22" s="13">
        <v>2714</v>
      </c>
      <c r="M22" s="13">
        <v>2714</v>
      </c>
      <c r="N22" s="11">
        <f t="shared" si="0"/>
        <v>10856</v>
      </c>
      <c r="O22" s="11">
        <f t="shared" si="1"/>
        <v>10856</v>
      </c>
    </row>
    <row r="23" spans="1:15" ht="45" customHeight="1">
      <c r="A23" s="21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1">
        <f t="shared" si="0"/>
        <v>0</v>
      </c>
      <c r="O23" s="11">
        <f t="shared" si="1"/>
        <v>0</v>
      </c>
    </row>
    <row r="24" spans="1:15" ht="25.5" customHeight="1">
      <c r="A24" s="21" t="s">
        <v>27</v>
      </c>
      <c r="B24" s="13"/>
      <c r="C24" s="13"/>
      <c r="D24" s="13"/>
      <c r="E24" s="13"/>
      <c r="F24" s="13">
        <v>4586</v>
      </c>
      <c r="G24" s="13"/>
      <c r="H24" s="13">
        <v>4586</v>
      </c>
      <c r="I24" s="13">
        <v>9172</v>
      </c>
      <c r="J24" s="13">
        <v>4586</v>
      </c>
      <c r="K24" s="13">
        <v>4586</v>
      </c>
      <c r="L24" s="13">
        <v>4586</v>
      </c>
      <c r="M24" s="13">
        <v>4586</v>
      </c>
      <c r="N24" s="11">
        <f t="shared" si="0"/>
        <v>18344</v>
      </c>
      <c r="O24" s="11">
        <f t="shared" si="1"/>
        <v>18344</v>
      </c>
    </row>
    <row r="25" spans="1:15" ht="28.5" customHeight="1">
      <c r="A25" s="21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1">
        <f t="shared" si="0"/>
        <v>0</v>
      </c>
      <c r="O25" s="11">
        <f t="shared" si="1"/>
        <v>0</v>
      </c>
    </row>
    <row r="26" spans="1:15" ht="28.5" customHeight="1">
      <c r="A26" s="21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1">
        <f t="shared" si="0"/>
        <v>0</v>
      </c>
      <c r="O26" s="11">
        <f t="shared" si="1"/>
        <v>0</v>
      </c>
    </row>
    <row r="27" spans="1:15" s="5" customFormat="1" ht="57.75">
      <c r="A27" s="10" t="s">
        <v>30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1">
        <f t="shared" si="0"/>
        <v>0</v>
      </c>
      <c r="O27" s="11">
        <f t="shared" si="1"/>
        <v>0</v>
      </c>
    </row>
    <row r="28" spans="1:15" ht="32.25" customHeight="1">
      <c r="A28" s="21" t="s">
        <v>31</v>
      </c>
      <c r="B28" s="13"/>
      <c r="C28" s="13"/>
      <c r="D28" s="13"/>
      <c r="E28" s="13"/>
      <c r="F28" s="13"/>
      <c r="G28" s="13"/>
      <c r="H28" s="13">
        <v>641.01</v>
      </c>
      <c r="I28" s="13">
        <v>641.01</v>
      </c>
      <c r="J28" s="13"/>
      <c r="K28" s="13"/>
      <c r="L28" s="13"/>
      <c r="M28" s="13"/>
      <c r="N28" s="11">
        <f t="shared" si="0"/>
        <v>641.01</v>
      </c>
      <c r="O28" s="11">
        <f t="shared" si="1"/>
        <v>641.01</v>
      </c>
    </row>
    <row r="29" spans="1:15" ht="32.25" customHeight="1">
      <c r="A29" s="21" t="s">
        <v>65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1">
        <f>B29+D29+F29+H29+J29+L29</f>
        <v>0</v>
      </c>
      <c r="O29" s="11">
        <f>C29+E29+G29+I29+K29+M29</f>
        <v>0</v>
      </c>
    </row>
    <row r="30" spans="1:15" ht="48" customHeight="1">
      <c r="A30" s="21" t="s">
        <v>73</v>
      </c>
      <c r="B30" s="13"/>
      <c r="C30" s="13"/>
      <c r="D30" s="13"/>
      <c r="E30" s="13"/>
      <c r="F30" s="13"/>
      <c r="G30" s="13"/>
      <c r="H30" s="13">
        <v>6000</v>
      </c>
      <c r="I30" s="13">
        <v>6000</v>
      </c>
      <c r="J30" s="13"/>
      <c r="K30" s="13"/>
      <c r="L30" s="13"/>
      <c r="M30" s="13"/>
      <c r="N30" s="11">
        <f>B30+D30+F30+H30+J30+L30</f>
        <v>6000</v>
      </c>
      <c r="O30" s="11">
        <f>C30+E30+G30+I30+K30+M30</f>
        <v>6000</v>
      </c>
    </row>
    <row r="31" spans="1:15" ht="19.5" customHeight="1">
      <c r="A31" s="9" t="s">
        <v>5</v>
      </c>
      <c r="B31" s="12">
        <f>B32+B33+B34+B35+B36+B37+B38+B39+B41</f>
        <v>0</v>
      </c>
      <c r="C31" s="12">
        <f>C32+C33+C34+C35+C36+C37+C38+C39+C41</f>
        <v>0</v>
      </c>
      <c r="D31" s="12">
        <f aca="true" t="shared" si="4" ref="D31:M31">D32+D33+D34+D35+D36+D37+D38+D39+D41</f>
        <v>0</v>
      </c>
      <c r="E31" s="12">
        <f t="shared" si="4"/>
        <v>0</v>
      </c>
      <c r="F31" s="12">
        <f t="shared" si="4"/>
        <v>9685.11</v>
      </c>
      <c r="G31" s="12">
        <f t="shared" si="4"/>
        <v>3335.11</v>
      </c>
      <c r="H31" s="12">
        <f>H32+H33+H34+H35+H36+H37+H38+H39+H41</f>
        <v>11830</v>
      </c>
      <c r="I31" s="12">
        <f t="shared" si="4"/>
        <v>18180</v>
      </c>
      <c r="J31" s="12">
        <f t="shared" si="4"/>
        <v>7150</v>
      </c>
      <c r="K31" s="12">
        <f t="shared" si="4"/>
        <v>7150</v>
      </c>
      <c r="L31" s="12">
        <f t="shared" si="4"/>
        <v>8060</v>
      </c>
      <c r="M31" s="12">
        <f t="shared" si="4"/>
        <v>8060</v>
      </c>
      <c r="N31" s="11">
        <f t="shared" si="0"/>
        <v>36725.11</v>
      </c>
      <c r="O31" s="11">
        <f t="shared" si="1"/>
        <v>36725.11</v>
      </c>
    </row>
    <row r="32" spans="1:15" ht="36" customHeight="1">
      <c r="A32" s="21" t="s">
        <v>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1">
        <f t="shared" si="0"/>
        <v>0</v>
      </c>
      <c r="O32" s="11">
        <f t="shared" si="1"/>
        <v>0</v>
      </c>
    </row>
    <row r="33" spans="1:15" ht="27.75" customHeight="1">
      <c r="A33" s="21" t="s">
        <v>19</v>
      </c>
      <c r="B33" s="13"/>
      <c r="C33" s="13"/>
      <c r="D33" s="13"/>
      <c r="E33" s="13"/>
      <c r="F33" s="13">
        <v>4800</v>
      </c>
      <c r="G33" s="13"/>
      <c r="H33" s="13">
        <v>6080</v>
      </c>
      <c r="I33" s="13">
        <v>10880</v>
      </c>
      <c r="J33" s="13">
        <v>5600</v>
      </c>
      <c r="K33" s="13">
        <v>5600</v>
      </c>
      <c r="L33" s="13">
        <v>6560</v>
      </c>
      <c r="M33" s="13">
        <v>6560</v>
      </c>
      <c r="N33" s="11">
        <f t="shared" si="0"/>
        <v>23040</v>
      </c>
      <c r="O33" s="11">
        <f t="shared" si="1"/>
        <v>23040</v>
      </c>
    </row>
    <row r="34" spans="1:15" s="5" customFormat="1" ht="30.75" customHeight="1">
      <c r="A34" s="21" t="s">
        <v>32</v>
      </c>
      <c r="B34" s="13"/>
      <c r="C34" s="13"/>
      <c r="D34" s="13"/>
      <c r="E34" s="13"/>
      <c r="F34" s="13">
        <v>3335.11</v>
      </c>
      <c r="G34" s="13">
        <v>3335.11</v>
      </c>
      <c r="H34" s="13"/>
      <c r="I34" s="13"/>
      <c r="J34" s="13"/>
      <c r="K34" s="13"/>
      <c r="L34" s="13"/>
      <c r="M34" s="13"/>
      <c r="N34" s="11">
        <f t="shared" si="0"/>
        <v>3335.11</v>
      </c>
      <c r="O34" s="11">
        <f t="shared" si="1"/>
        <v>3335.11</v>
      </c>
    </row>
    <row r="35" spans="1:15" ht="27.75" customHeight="1">
      <c r="A35" s="21" t="s">
        <v>33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1">
        <f t="shared" si="0"/>
        <v>0</v>
      </c>
      <c r="O35" s="11">
        <f t="shared" si="1"/>
        <v>0</v>
      </c>
    </row>
    <row r="36" spans="1:15" ht="42" customHeight="1">
      <c r="A36" s="21" t="s">
        <v>34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1">
        <f t="shared" si="0"/>
        <v>0</v>
      </c>
      <c r="O36" s="11">
        <f t="shared" si="1"/>
        <v>0</v>
      </c>
    </row>
    <row r="37" spans="1:15" ht="30.75" customHeight="1">
      <c r="A37" s="21" t="s">
        <v>38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1">
        <f t="shared" si="0"/>
        <v>0</v>
      </c>
      <c r="O37" s="11">
        <f t="shared" si="1"/>
        <v>0</v>
      </c>
    </row>
    <row r="38" spans="1:15" ht="30.75" customHeight="1">
      <c r="A38" s="21" t="s">
        <v>74</v>
      </c>
      <c r="B38" s="13"/>
      <c r="C38" s="13"/>
      <c r="D38" s="13"/>
      <c r="E38" s="13"/>
      <c r="F38" s="13"/>
      <c r="G38" s="13"/>
      <c r="H38" s="13">
        <v>4300</v>
      </c>
      <c r="I38" s="13">
        <v>4300</v>
      </c>
      <c r="J38" s="13"/>
      <c r="K38" s="13"/>
      <c r="L38" s="13"/>
      <c r="M38" s="13"/>
      <c r="N38" s="11">
        <f t="shared" si="0"/>
        <v>4300</v>
      </c>
      <c r="O38" s="11">
        <f t="shared" si="1"/>
        <v>4300</v>
      </c>
    </row>
    <row r="39" spans="1:15" ht="43.5">
      <c r="A39" s="21" t="s">
        <v>35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1">
        <f t="shared" si="0"/>
        <v>0</v>
      </c>
      <c r="O39" s="11">
        <f t="shared" si="1"/>
        <v>0</v>
      </c>
    </row>
    <row r="40" spans="1:15" ht="15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1"/>
      <c r="O40" s="11"/>
    </row>
    <row r="41" spans="1:15" ht="18" customHeight="1">
      <c r="A41" s="21" t="s">
        <v>36</v>
      </c>
      <c r="B41" s="13"/>
      <c r="C41" s="13"/>
      <c r="D41" s="13"/>
      <c r="E41" s="13"/>
      <c r="F41" s="13">
        <v>1550</v>
      </c>
      <c r="G41" s="13"/>
      <c r="H41" s="13">
        <v>1450</v>
      </c>
      <c r="I41" s="13">
        <v>3000</v>
      </c>
      <c r="J41" s="13">
        <v>1550</v>
      </c>
      <c r="K41" s="13">
        <v>1550</v>
      </c>
      <c r="L41" s="13">
        <v>1500</v>
      </c>
      <c r="M41" s="13">
        <v>1500</v>
      </c>
      <c r="N41" s="11">
        <f t="shared" si="0"/>
        <v>6050</v>
      </c>
      <c r="O41" s="11">
        <f t="shared" si="1"/>
        <v>6050</v>
      </c>
    </row>
    <row r="42" spans="1:15" ht="19.5" customHeight="1">
      <c r="A42" s="9" t="s">
        <v>6</v>
      </c>
      <c r="B42" s="12">
        <f>B43+B44+B45+B46+B47</f>
        <v>0</v>
      </c>
      <c r="C42" s="12">
        <f>C43+C44+C45+C46+C47</f>
        <v>0</v>
      </c>
      <c r="D42" s="12">
        <f aca="true" t="shared" si="5" ref="D42:M42">D43+D44+D45+D46+D47</f>
        <v>0</v>
      </c>
      <c r="E42" s="12">
        <f t="shared" si="5"/>
        <v>0</v>
      </c>
      <c r="F42" s="12">
        <f t="shared" si="5"/>
        <v>0</v>
      </c>
      <c r="G42" s="12">
        <f t="shared" si="5"/>
        <v>0</v>
      </c>
      <c r="H42" s="12">
        <f t="shared" si="5"/>
        <v>7084.35</v>
      </c>
      <c r="I42" s="12">
        <f t="shared" si="5"/>
        <v>7084.35</v>
      </c>
      <c r="J42" s="12">
        <f t="shared" si="5"/>
        <v>0</v>
      </c>
      <c r="K42" s="12">
        <f t="shared" si="5"/>
        <v>0</v>
      </c>
      <c r="L42" s="12">
        <f t="shared" si="5"/>
        <v>0</v>
      </c>
      <c r="M42" s="12">
        <f t="shared" si="5"/>
        <v>0</v>
      </c>
      <c r="N42" s="11">
        <f t="shared" si="0"/>
        <v>7084.35</v>
      </c>
      <c r="O42" s="11">
        <f t="shared" si="1"/>
        <v>7084.35</v>
      </c>
    </row>
    <row r="43" spans="1:15" ht="29.25" customHeight="1">
      <c r="A43" s="27" t="s">
        <v>7</v>
      </c>
      <c r="B43" s="26"/>
      <c r="C43" s="2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1">
        <f t="shared" si="0"/>
        <v>0</v>
      </c>
      <c r="O43" s="11">
        <f t="shared" si="1"/>
        <v>0</v>
      </c>
    </row>
    <row r="44" spans="1:15" ht="15.75">
      <c r="A44" s="27" t="s">
        <v>57</v>
      </c>
      <c r="B44" s="26"/>
      <c r="C44" s="2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1">
        <f t="shared" si="0"/>
        <v>0</v>
      </c>
      <c r="O44" s="11">
        <f t="shared" si="1"/>
        <v>0</v>
      </c>
    </row>
    <row r="45" spans="1:15" ht="30" customHeight="1">
      <c r="A45" s="21" t="s">
        <v>8</v>
      </c>
      <c r="B45" s="13"/>
      <c r="C45" s="13"/>
      <c r="D45" s="13"/>
      <c r="E45" s="13"/>
      <c r="F45" s="13"/>
      <c r="G45" s="13"/>
      <c r="H45" s="13">
        <v>5216</v>
      </c>
      <c r="I45" s="13">
        <v>5216</v>
      </c>
      <c r="J45" s="13"/>
      <c r="K45" s="13"/>
      <c r="L45" s="13"/>
      <c r="M45" s="13"/>
      <c r="N45" s="11">
        <f t="shared" si="0"/>
        <v>5216</v>
      </c>
      <c r="O45" s="11">
        <f t="shared" si="1"/>
        <v>5216</v>
      </c>
    </row>
    <row r="46" spans="1:15" ht="29.25">
      <c r="A46" s="21" t="s">
        <v>47</v>
      </c>
      <c r="B46" s="13"/>
      <c r="C46" s="13"/>
      <c r="D46" s="13"/>
      <c r="E46" s="13"/>
      <c r="F46" s="13"/>
      <c r="G46" s="13"/>
      <c r="H46" s="13">
        <v>1868.35</v>
      </c>
      <c r="I46" s="13">
        <v>1868.35</v>
      </c>
      <c r="J46" s="13"/>
      <c r="K46" s="13"/>
      <c r="L46" s="13"/>
      <c r="M46" s="13"/>
      <c r="N46" s="11">
        <f t="shared" si="0"/>
        <v>1868.35</v>
      </c>
      <c r="O46" s="11">
        <f t="shared" si="1"/>
        <v>1868.35</v>
      </c>
    </row>
    <row r="47" spans="1:15" ht="29.25" customHeight="1">
      <c r="A47" s="21" t="s">
        <v>59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1">
        <f t="shared" si="0"/>
        <v>0</v>
      </c>
      <c r="O47" s="11">
        <f t="shared" si="1"/>
        <v>0</v>
      </c>
    </row>
    <row r="48" spans="1:15" ht="15">
      <c r="A48" s="9" t="s">
        <v>14</v>
      </c>
      <c r="B48" s="12">
        <f aca="true" t="shared" si="6" ref="B48:M48">B49+B50</f>
        <v>0</v>
      </c>
      <c r="C48" s="12">
        <f t="shared" si="6"/>
        <v>0</v>
      </c>
      <c r="D48" s="12">
        <f t="shared" si="6"/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2">
        <f t="shared" si="6"/>
        <v>0</v>
      </c>
      <c r="J48" s="12">
        <f t="shared" si="6"/>
        <v>0</v>
      </c>
      <c r="K48" s="12">
        <f t="shared" si="6"/>
        <v>0</v>
      </c>
      <c r="L48" s="12">
        <f t="shared" si="6"/>
        <v>0</v>
      </c>
      <c r="M48" s="12">
        <f t="shared" si="6"/>
        <v>0</v>
      </c>
      <c r="N48" s="11">
        <f t="shared" si="0"/>
        <v>0</v>
      </c>
      <c r="O48" s="11">
        <f t="shared" si="1"/>
        <v>0</v>
      </c>
    </row>
    <row r="49" spans="1:15" ht="15">
      <c r="A49" s="2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1">
        <f t="shared" si="0"/>
        <v>0</v>
      </c>
      <c r="O49" s="11">
        <f t="shared" si="1"/>
        <v>0</v>
      </c>
    </row>
    <row r="50" spans="1:15" ht="15">
      <c r="A50" s="2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1">
        <f t="shared" si="0"/>
        <v>0</v>
      </c>
      <c r="O50" s="11">
        <f t="shared" si="1"/>
        <v>0</v>
      </c>
    </row>
    <row r="51" spans="1:15" ht="15">
      <c r="A51" s="9" t="s">
        <v>9</v>
      </c>
      <c r="B51" s="12">
        <f aca="true" t="shared" si="7" ref="B51:M51">B52+B53+B58+B59+B60</f>
        <v>0</v>
      </c>
      <c r="C51" s="12">
        <f t="shared" si="7"/>
        <v>0</v>
      </c>
      <c r="D51" s="12">
        <f t="shared" si="7"/>
        <v>0</v>
      </c>
      <c r="E51" s="12">
        <f t="shared" si="7"/>
        <v>0</v>
      </c>
      <c r="F51" s="12">
        <f>F52+F53+F58+F59+F60+F55+F56+F57</f>
        <v>103320.75</v>
      </c>
      <c r="G51" s="12">
        <f>G52+G53+G58+G59+G60+G55+G56+G57</f>
        <v>103320.75</v>
      </c>
      <c r="H51" s="12">
        <f>H52+H53+H58+H59+H60+H55</f>
        <v>117407.15</v>
      </c>
      <c r="I51" s="12">
        <f>I52+I53+I58+I59+I60+I55</f>
        <v>117407.15</v>
      </c>
      <c r="J51" s="12">
        <f>J52+J53+J55+J56+J57+J58+J59+J60</f>
        <v>40500.84</v>
      </c>
      <c r="K51" s="12">
        <f>K52+K53+K55+K56+K57+K58+K59+K60</f>
        <v>40500.84</v>
      </c>
      <c r="L51" s="12">
        <f t="shared" si="7"/>
        <v>148277.9</v>
      </c>
      <c r="M51" s="12">
        <f t="shared" si="7"/>
        <v>148277.9</v>
      </c>
      <c r="N51" s="11">
        <f>B51+D51+F51+H51+J51+L51</f>
        <v>409506.64</v>
      </c>
      <c r="O51" s="11">
        <f t="shared" si="1"/>
        <v>409506.64</v>
      </c>
    </row>
    <row r="52" spans="1:15" ht="15">
      <c r="A52" s="21" t="s">
        <v>10</v>
      </c>
      <c r="B52" s="13"/>
      <c r="C52" s="13"/>
      <c r="D52" s="13"/>
      <c r="E52" s="13"/>
      <c r="F52" s="13">
        <v>30124</v>
      </c>
      <c r="G52" s="13">
        <v>30124</v>
      </c>
      <c r="H52" s="13">
        <v>88230</v>
      </c>
      <c r="I52" s="13">
        <v>88230</v>
      </c>
      <c r="J52" s="13"/>
      <c r="K52" s="13"/>
      <c r="L52" s="13">
        <v>106348</v>
      </c>
      <c r="M52" s="13">
        <v>106348</v>
      </c>
      <c r="N52" s="11">
        <f t="shared" si="0"/>
        <v>224702</v>
      </c>
      <c r="O52" s="11">
        <f t="shared" si="1"/>
        <v>224702</v>
      </c>
    </row>
    <row r="53" spans="1:15" ht="29.25">
      <c r="A53" s="21" t="s">
        <v>17</v>
      </c>
      <c r="B53" s="13"/>
      <c r="C53" s="13"/>
      <c r="D53" s="13"/>
      <c r="E53" s="13"/>
      <c r="F53" s="13"/>
      <c r="G53" s="13"/>
      <c r="H53" s="13"/>
      <c r="I53" s="13"/>
      <c r="J53" s="13">
        <v>16347.24</v>
      </c>
      <c r="K53" s="13">
        <v>16347.24</v>
      </c>
      <c r="L53" s="13"/>
      <c r="M53" s="13"/>
      <c r="N53" s="11">
        <f t="shared" si="0"/>
        <v>16347.24</v>
      </c>
      <c r="O53" s="11">
        <f t="shared" si="1"/>
        <v>16347.24</v>
      </c>
    </row>
    <row r="54" spans="1:15" ht="15" hidden="1">
      <c r="A54" s="2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1"/>
      <c r="O54" s="11"/>
    </row>
    <row r="55" spans="1:15" ht="17.25" customHeight="1">
      <c r="A55" s="21" t="s">
        <v>66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1">
        <f>B55+D55+F55+H55+J55+L55</f>
        <v>0</v>
      </c>
      <c r="O55" s="11">
        <f t="shared" si="1"/>
        <v>0</v>
      </c>
    </row>
    <row r="56" spans="1:15" ht="29.25">
      <c r="A56" s="21" t="s">
        <v>61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1">
        <f>B56+D56+F56+H56+J56+L56</f>
        <v>0</v>
      </c>
      <c r="O56" s="11">
        <f>C56+E56+G56+I56+K56+M56</f>
        <v>0</v>
      </c>
    </row>
    <row r="57" spans="1:15" ht="29.25">
      <c r="A57" s="21" t="s">
        <v>56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1">
        <f>B57+D57+F57+H57+J57+L57</f>
        <v>0</v>
      </c>
      <c r="O57" s="11">
        <f>C57+E57+G57+I57+K57+M57</f>
        <v>0</v>
      </c>
    </row>
    <row r="58" spans="1:15" ht="18.75" customHeight="1">
      <c r="A58" s="21" t="s">
        <v>64</v>
      </c>
      <c r="B58" s="13"/>
      <c r="C58" s="13"/>
      <c r="D58" s="13"/>
      <c r="E58" s="13"/>
      <c r="F58" s="13">
        <v>8585.85</v>
      </c>
      <c r="G58" s="13">
        <v>8585.85</v>
      </c>
      <c r="H58" s="13">
        <v>6950.45</v>
      </c>
      <c r="I58" s="13">
        <v>6950.45</v>
      </c>
      <c r="J58" s="13"/>
      <c r="K58" s="13"/>
      <c r="L58" s="13"/>
      <c r="M58" s="13"/>
      <c r="N58" s="11">
        <f t="shared" si="0"/>
        <v>15536.3</v>
      </c>
      <c r="O58" s="11">
        <f t="shared" si="1"/>
        <v>15536.3</v>
      </c>
    </row>
    <row r="59" spans="1:15" ht="29.25">
      <c r="A59" s="21" t="s">
        <v>62</v>
      </c>
      <c r="B59" s="13"/>
      <c r="C59" s="13"/>
      <c r="D59" s="13"/>
      <c r="E59" s="13"/>
      <c r="F59" s="13">
        <v>47210.9</v>
      </c>
      <c r="G59" s="13">
        <v>47210.9</v>
      </c>
      <c r="H59" s="13">
        <v>22226.7</v>
      </c>
      <c r="I59" s="13">
        <v>22226.7</v>
      </c>
      <c r="J59" s="13">
        <v>24153.6</v>
      </c>
      <c r="K59" s="13">
        <v>24153.6</v>
      </c>
      <c r="L59" s="13">
        <v>41929.9</v>
      </c>
      <c r="M59" s="13">
        <v>41929.9</v>
      </c>
      <c r="N59" s="11">
        <f t="shared" si="0"/>
        <v>135521.1</v>
      </c>
      <c r="O59" s="11">
        <f t="shared" si="1"/>
        <v>135521.1</v>
      </c>
    </row>
    <row r="60" spans="1:15" ht="24.75" customHeight="1">
      <c r="A60" s="21" t="s">
        <v>60</v>
      </c>
      <c r="B60" s="13"/>
      <c r="C60" s="13"/>
      <c r="D60" s="13"/>
      <c r="E60" s="13"/>
      <c r="F60" s="13">
        <v>17400</v>
      </c>
      <c r="G60" s="13">
        <v>17400</v>
      </c>
      <c r="H60" s="13"/>
      <c r="I60" s="13"/>
      <c r="J60" s="13"/>
      <c r="K60" s="13"/>
      <c r="L60" s="13"/>
      <c r="M60" s="13"/>
      <c r="N60" s="11">
        <f>B60+D60+F60+H60+J60+L60</f>
        <v>17400</v>
      </c>
      <c r="O60" s="11">
        <f>C60+E60+G60+I60+K60+M60</f>
        <v>17400</v>
      </c>
    </row>
    <row r="61" spans="1:15" ht="20.25" customHeight="1">
      <c r="A61" s="9" t="s">
        <v>11</v>
      </c>
      <c r="B61" s="12">
        <f aca="true" t="shared" si="8" ref="B61:G61">B9+B10+B15+B31+B42+B48+B51+B8+B5</f>
        <v>27826.989999999998</v>
      </c>
      <c r="C61" s="12">
        <f t="shared" si="8"/>
        <v>27826.989999999998</v>
      </c>
      <c r="D61" s="12">
        <f t="shared" si="8"/>
        <v>161659.78</v>
      </c>
      <c r="E61" s="12">
        <f t="shared" si="8"/>
        <v>161659.78</v>
      </c>
      <c r="F61" s="12">
        <f t="shared" si="8"/>
        <v>347831.36</v>
      </c>
      <c r="G61" s="12">
        <f t="shared" si="8"/>
        <v>266466.95</v>
      </c>
      <c r="H61" s="12">
        <f aca="true" t="shared" si="9" ref="H61:O61">H9+H10+H15+H31+H42+H48+H51+H8+H5</f>
        <v>283670.18999999994</v>
      </c>
      <c r="I61" s="12">
        <f t="shared" si="9"/>
        <v>348834.6</v>
      </c>
      <c r="J61" s="12">
        <f t="shared" si="9"/>
        <v>130961.67</v>
      </c>
      <c r="K61" s="12">
        <f t="shared" si="9"/>
        <v>147161.66999999998</v>
      </c>
      <c r="L61" s="12">
        <f t="shared" si="9"/>
        <v>281897.23</v>
      </c>
      <c r="M61" s="12">
        <f t="shared" si="9"/>
        <v>281897.23</v>
      </c>
      <c r="N61" s="11">
        <f t="shared" si="9"/>
        <v>1233847.22</v>
      </c>
      <c r="O61" s="11">
        <f t="shared" si="9"/>
        <v>1233847.22</v>
      </c>
    </row>
    <row r="62" spans="1:15" ht="38.25" customHeight="1">
      <c r="A62" s="29"/>
      <c r="B62" s="30"/>
      <c r="C62" s="30"/>
      <c r="D62" s="30"/>
      <c r="E62" s="30"/>
      <c r="F62" s="30"/>
      <c r="G62" s="8"/>
      <c r="H62" s="8"/>
      <c r="I62" s="8"/>
      <c r="J62" s="8"/>
      <c r="K62" s="8"/>
      <c r="L62" s="8"/>
      <c r="M62" s="8"/>
      <c r="N62" s="23"/>
      <c r="O62" s="18"/>
    </row>
    <row r="63" spans="1:14" ht="35.25" customHeight="1">
      <c r="A63" s="31"/>
      <c r="B63" s="32"/>
      <c r="C63" s="32"/>
      <c r="D63" s="32"/>
      <c r="E63" s="32"/>
      <c r="F63" s="32"/>
      <c r="I63" s="17"/>
      <c r="J63" s="17"/>
      <c r="K63" s="17"/>
      <c r="L63" s="17"/>
      <c r="M63" s="17"/>
      <c r="N63" s="17"/>
    </row>
    <row r="64" spans="1:15" ht="18">
      <c r="A64" s="14"/>
      <c r="B64" s="15" t="s">
        <v>49</v>
      </c>
      <c r="C64" s="16"/>
      <c r="D64" s="15" t="s">
        <v>50</v>
      </c>
      <c r="E64" s="16"/>
      <c r="F64" s="15" t="s">
        <v>51</v>
      </c>
      <c r="G64" s="16"/>
      <c r="H64" s="22" t="s">
        <v>52</v>
      </c>
      <c r="I64" s="22"/>
      <c r="J64" s="24" t="s">
        <v>53</v>
      </c>
      <c r="K64" s="22"/>
      <c r="L64" s="24" t="s">
        <v>54</v>
      </c>
      <c r="M64" s="22"/>
      <c r="N64" s="35" t="s">
        <v>55</v>
      </c>
      <c r="O64" s="36"/>
    </row>
    <row r="65" spans="1:15" ht="12.75">
      <c r="A65" s="37"/>
      <c r="B65" s="33" t="s">
        <v>21</v>
      </c>
      <c r="C65" s="33" t="s">
        <v>23</v>
      </c>
      <c r="D65" s="33" t="s">
        <v>21</v>
      </c>
      <c r="E65" s="33" t="s">
        <v>23</v>
      </c>
      <c r="F65" s="33" t="s">
        <v>21</v>
      </c>
      <c r="G65" s="33" t="s">
        <v>23</v>
      </c>
      <c r="H65" s="33" t="s">
        <v>21</v>
      </c>
      <c r="I65" s="33" t="s">
        <v>23</v>
      </c>
      <c r="J65" s="33" t="s">
        <v>21</v>
      </c>
      <c r="K65" s="33" t="s">
        <v>23</v>
      </c>
      <c r="L65" s="33" t="s">
        <v>21</v>
      </c>
      <c r="M65" s="33" t="s">
        <v>23</v>
      </c>
      <c r="N65" s="33" t="s">
        <v>37</v>
      </c>
      <c r="O65" s="33" t="s">
        <v>23</v>
      </c>
    </row>
    <row r="66" spans="1:15" ht="16.5" customHeight="1">
      <c r="A66" s="3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>
      <c r="A67" s="20">
        <v>211</v>
      </c>
      <c r="B67" s="11">
        <v>33008.42</v>
      </c>
      <c r="C67" s="11">
        <v>33008.3</v>
      </c>
      <c r="D67" s="11">
        <v>212910.16</v>
      </c>
      <c r="E67" s="11">
        <v>211608.98</v>
      </c>
      <c r="F67" s="11">
        <v>74543.82</v>
      </c>
      <c r="G67" s="11">
        <v>75845.12</v>
      </c>
      <c r="H67" s="11">
        <v>48356.14</v>
      </c>
      <c r="I67" s="11">
        <v>48356.14</v>
      </c>
      <c r="J67" s="11">
        <v>120686.87</v>
      </c>
      <c r="K67" s="11">
        <v>86152.59</v>
      </c>
      <c r="L67" s="11">
        <v>109159.72</v>
      </c>
      <c r="M67" s="11">
        <v>143694</v>
      </c>
      <c r="N67" s="11">
        <f>N5+B67+D67+F67+H67+J67+L67</f>
        <v>819763.56</v>
      </c>
      <c r="O67" s="11">
        <f>O5+C67+E67+G67+I67++K67+M67</f>
        <v>819763.5599999999</v>
      </c>
    </row>
    <row r="68" spans="1:15" ht="15">
      <c r="A68" s="20" t="s">
        <v>22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f>N6+B68+D68+F68+H68+J68+L68</f>
        <v>0</v>
      </c>
      <c r="O68" s="11">
        <f>O6+C68+E68+G68+I68++K68+M68</f>
        <v>0</v>
      </c>
    </row>
    <row r="69" spans="1:15" ht="15">
      <c r="A69" s="20" t="s">
        <v>15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f>N7+B69+D69+F69+H69+J69+L69</f>
        <v>0</v>
      </c>
      <c r="O69" s="11">
        <f>O7+C69+E69+G69+I69++K69+M69</f>
        <v>0</v>
      </c>
    </row>
    <row r="70" spans="1:16" ht="15">
      <c r="A70" s="20">
        <v>213</v>
      </c>
      <c r="B70" s="11">
        <v>21091.58</v>
      </c>
      <c r="C70" s="11">
        <v>21091.58</v>
      </c>
      <c r="D70" s="11">
        <v>19789.84</v>
      </c>
      <c r="E70" s="11">
        <v>19789.84</v>
      </c>
      <c r="F70" s="11">
        <v>56956.18</v>
      </c>
      <c r="G70" s="11">
        <v>56956.18</v>
      </c>
      <c r="H70" s="11">
        <v>17943.86</v>
      </c>
      <c r="I70" s="11">
        <v>17943.86</v>
      </c>
      <c r="J70" s="11">
        <v>35847.41</v>
      </c>
      <c r="K70" s="11">
        <v>26347.41</v>
      </c>
      <c r="L70" s="11">
        <v>31106</v>
      </c>
      <c r="M70" s="11">
        <v>40606</v>
      </c>
      <c r="N70" s="11">
        <f>N8+B70+D70+F70+H70+J70+L70</f>
        <v>244536.43999999997</v>
      </c>
      <c r="O70" s="11">
        <f>O8+C70+E70+G70+I70++K70+M70</f>
        <v>244536.43999999997</v>
      </c>
      <c r="P70" s="28">
        <f>N67+N70</f>
        <v>1064300</v>
      </c>
    </row>
    <row r="71" spans="1:15" ht="15">
      <c r="A71" s="9">
        <v>221</v>
      </c>
      <c r="B71" s="12">
        <v>2124</v>
      </c>
      <c r="C71" s="12">
        <v>2124</v>
      </c>
      <c r="D71" s="12">
        <v>5124</v>
      </c>
      <c r="E71" s="12">
        <v>5124</v>
      </c>
      <c r="F71" s="12">
        <v>2124</v>
      </c>
      <c r="G71" s="12">
        <v>2124</v>
      </c>
      <c r="H71" s="12">
        <v>5124</v>
      </c>
      <c r="I71" s="12">
        <v>5124</v>
      </c>
      <c r="J71" s="12">
        <v>2124</v>
      </c>
      <c r="K71" s="12">
        <v>2124</v>
      </c>
      <c r="L71" s="12">
        <v>7248</v>
      </c>
      <c r="M71" s="12">
        <v>7248</v>
      </c>
      <c r="N71" s="11">
        <f>N9+B71+D71+F71+H71+J71+L71</f>
        <v>37488</v>
      </c>
      <c r="O71" s="11">
        <f>O9+C71+E71+G71+I71++K71+M71</f>
        <v>37488</v>
      </c>
    </row>
    <row r="72" spans="1:15" ht="15">
      <c r="A72" s="9">
        <v>222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>
        <v>6440.8</v>
      </c>
      <c r="M72" s="12">
        <v>6440.8</v>
      </c>
      <c r="N72" s="11">
        <v>6440.8</v>
      </c>
      <c r="O72" s="11">
        <v>6440.8</v>
      </c>
    </row>
    <row r="73" spans="1:15" ht="15">
      <c r="A73" s="9" t="s">
        <v>0</v>
      </c>
      <c r="B73" s="12">
        <f>B74+B75+B76+B77</f>
        <v>13140.269999999999</v>
      </c>
      <c r="C73" s="12">
        <f>C74+C75+C76+C77</f>
        <v>13140.269999999999</v>
      </c>
      <c r="D73" s="12">
        <f aca="true" t="shared" si="10" ref="D73:O73">D74+D75+D76+D77</f>
        <v>7140.41</v>
      </c>
      <c r="E73" s="12">
        <f t="shared" si="10"/>
        <v>7140.41</v>
      </c>
      <c r="F73" s="12">
        <f t="shared" si="10"/>
        <v>5431.42</v>
      </c>
      <c r="G73" s="12">
        <f t="shared" si="10"/>
        <v>5431.42</v>
      </c>
      <c r="H73" s="12">
        <f t="shared" si="10"/>
        <v>14682.22</v>
      </c>
      <c r="I73" s="12">
        <f t="shared" si="10"/>
        <v>14682.22</v>
      </c>
      <c r="J73" s="12">
        <f t="shared" si="10"/>
        <v>102564.87999999999</v>
      </c>
      <c r="K73" s="12">
        <f t="shared" si="10"/>
        <v>102564.87999999999</v>
      </c>
      <c r="L73" s="12">
        <f t="shared" si="10"/>
        <v>240458.29</v>
      </c>
      <c r="M73" s="12">
        <f t="shared" si="10"/>
        <v>240458.29</v>
      </c>
      <c r="N73" s="11">
        <f t="shared" si="10"/>
        <v>804551.4400000001</v>
      </c>
      <c r="O73" s="11">
        <f t="shared" si="10"/>
        <v>804551.44</v>
      </c>
    </row>
    <row r="74" spans="1:15" ht="15">
      <c r="A74" s="21" t="s">
        <v>1</v>
      </c>
      <c r="B74" s="13">
        <v>6406.95</v>
      </c>
      <c r="C74" s="13">
        <v>6406.95</v>
      </c>
      <c r="D74" s="13">
        <v>2008.25</v>
      </c>
      <c r="E74" s="13">
        <v>2008.25</v>
      </c>
      <c r="F74" s="13">
        <v>3221.74</v>
      </c>
      <c r="G74" s="13">
        <v>3221.74</v>
      </c>
      <c r="H74" s="13">
        <v>11652.82</v>
      </c>
      <c r="I74" s="13">
        <v>11652.82</v>
      </c>
      <c r="J74" s="13">
        <v>25772.09</v>
      </c>
      <c r="K74" s="13">
        <v>25772.09</v>
      </c>
      <c r="L74" s="13">
        <v>29378.18</v>
      </c>
      <c r="M74" s="13">
        <v>29378.18</v>
      </c>
      <c r="N74" s="11">
        <f>N11+B74+D74+F74+H74+J74+L74</f>
        <v>176696.71</v>
      </c>
      <c r="O74" s="11">
        <f>O11+C74+E74+G74+I74++K74+M74</f>
        <v>176696.71</v>
      </c>
    </row>
    <row r="75" spans="1:15" ht="29.25">
      <c r="A75" s="21" t="s">
        <v>20</v>
      </c>
      <c r="B75" s="13"/>
      <c r="C75" s="13"/>
      <c r="D75" s="13"/>
      <c r="E75" s="13"/>
      <c r="F75" s="13"/>
      <c r="G75" s="13"/>
      <c r="H75" s="13"/>
      <c r="I75" s="13"/>
      <c r="J75" s="13">
        <v>74725.67</v>
      </c>
      <c r="K75" s="13">
        <v>74725.67</v>
      </c>
      <c r="L75" s="13">
        <v>199360.67</v>
      </c>
      <c r="M75" s="13">
        <v>199360.67</v>
      </c>
      <c r="N75" s="11">
        <f>N12+B75+D75+F75+H75+J75+L75</f>
        <v>579942.5700000001</v>
      </c>
      <c r="O75" s="11">
        <f>O12+C75+E75+G75+I75++K75+M75</f>
        <v>579942.57</v>
      </c>
    </row>
    <row r="76" spans="1:15" ht="15">
      <c r="A76" s="21" t="s">
        <v>18</v>
      </c>
      <c r="B76" s="13">
        <v>3429.24</v>
      </c>
      <c r="C76" s="13">
        <v>3429.24</v>
      </c>
      <c r="D76" s="13">
        <v>5132.16</v>
      </c>
      <c r="E76" s="13">
        <v>5132.16</v>
      </c>
      <c r="F76" s="13">
        <v>2209.68</v>
      </c>
      <c r="G76" s="13">
        <v>2209.68</v>
      </c>
      <c r="H76" s="13">
        <v>3029.4</v>
      </c>
      <c r="I76" s="13">
        <v>3029.4</v>
      </c>
      <c r="J76" s="13">
        <v>2067.12</v>
      </c>
      <c r="K76" s="13">
        <v>2067.12</v>
      </c>
      <c r="L76" s="13">
        <v>4847.04</v>
      </c>
      <c r="M76" s="13">
        <v>4847.04</v>
      </c>
      <c r="N76" s="11">
        <f>N13+B76+D76+F76+H76+J76+L76</f>
        <v>34431.6</v>
      </c>
      <c r="O76" s="11">
        <f>O13+C76+E76+G76+I76++K76+M76</f>
        <v>34431.6</v>
      </c>
    </row>
    <row r="77" spans="1:15" ht="15">
      <c r="A77" s="21" t="s">
        <v>2</v>
      </c>
      <c r="B77" s="13">
        <v>3304.08</v>
      </c>
      <c r="C77" s="13">
        <v>3304.08</v>
      </c>
      <c r="D77" s="13"/>
      <c r="E77" s="13"/>
      <c r="F77" s="13"/>
      <c r="G77" s="13"/>
      <c r="H77" s="13"/>
      <c r="I77" s="13"/>
      <c r="J77" s="13"/>
      <c r="K77" s="13"/>
      <c r="L77" s="13">
        <v>6872.4</v>
      </c>
      <c r="M77" s="13">
        <v>6872.4</v>
      </c>
      <c r="N77" s="11">
        <f>N14+B77+D77+F77+H77+J77+L77</f>
        <v>13480.56</v>
      </c>
      <c r="O77" s="11">
        <f>O14+C77+E77+G77+I77++K77+M77</f>
        <v>13480.56</v>
      </c>
    </row>
    <row r="78" spans="1:15" ht="15">
      <c r="A78" s="9" t="s">
        <v>3</v>
      </c>
      <c r="B78" s="12">
        <f>B79+B80+B81+B82+B83+B84+B85+B86+B87+B88+B89+B90+B91</f>
        <v>10003.2</v>
      </c>
      <c r="C78" s="12">
        <f>C79+C80+C81+C82+C83+C84+C85+C86+C87+C88+C89+C90+C91</f>
        <v>10003.2</v>
      </c>
      <c r="D78" s="12">
        <f aca="true" t="shared" si="11" ref="D78:I78">D79+D80+D81+D82+D83+D84+D85+D86+D87+D88+D89+D90+D91+D92+D93</f>
        <v>36002</v>
      </c>
      <c r="E78" s="12">
        <f t="shared" si="11"/>
        <v>36002</v>
      </c>
      <c r="F78" s="12">
        <f t="shared" si="11"/>
        <v>14694.9</v>
      </c>
      <c r="G78" s="12">
        <f t="shared" si="11"/>
        <v>14694.9</v>
      </c>
      <c r="H78" s="12">
        <f t="shared" si="11"/>
        <v>22754.32</v>
      </c>
      <c r="I78" s="12">
        <f t="shared" si="11"/>
        <v>22754.32</v>
      </c>
      <c r="J78" s="12">
        <f>J79+J80+J81+J82+J83+J84+J85+J86+J87+J88+J89+J90+J91</f>
        <v>0</v>
      </c>
      <c r="K78" s="12">
        <f>K79+K80+K81+K82+K83+K84+K85+K86+K87+K88+K89+K90+K91</f>
        <v>0</v>
      </c>
      <c r="L78" s="12">
        <f>L79+L80+L81+L82+L83+L84+L85+L86+L87+L88+L89+L90+L91+L92+L93</f>
        <v>204832.97999999998</v>
      </c>
      <c r="M78" s="12">
        <f>M79+M80+M81+M82+M83+M84+M85+M86+M87+M88+M89+M90+M91+M92+M93</f>
        <v>204832.97999999998</v>
      </c>
      <c r="N78" s="11">
        <f>N15+B78+D78+F78+H78+J78+L78</f>
        <v>351164.56999999995</v>
      </c>
      <c r="O78" s="11">
        <f>O15+C78+E78+G78+I78++K78+M78</f>
        <v>351164.56999999995</v>
      </c>
    </row>
    <row r="79" spans="1:15" ht="15">
      <c r="A79" s="21" t="s">
        <v>13</v>
      </c>
      <c r="B79" s="13"/>
      <c r="C79" s="13"/>
      <c r="D79" s="13"/>
      <c r="E79" s="13"/>
      <c r="F79" s="13">
        <v>1081.9</v>
      </c>
      <c r="G79" s="13">
        <v>1081.9</v>
      </c>
      <c r="H79" s="13"/>
      <c r="I79" s="13"/>
      <c r="J79" s="13"/>
      <c r="K79" s="13"/>
      <c r="L79" s="13">
        <v>1622.98</v>
      </c>
      <c r="M79" s="13">
        <v>1622.98</v>
      </c>
      <c r="N79" s="11">
        <f>N16+B79+D79+F79+H79+J79+L79</f>
        <v>3745.0800000000004</v>
      </c>
      <c r="O79" s="11">
        <f>O16+C79+E79+G79+I79++K79+M79</f>
        <v>3745.0800000000004</v>
      </c>
    </row>
    <row r="80" spans="1:15" ht="15">
      <c r="A80" s="21" t="s">
        <v>4</v>
      </c>
      <c r="B80" s="13">
        <v>2525.2</v>
      </c>
      <c r="C80" s="13">
        <v>2525.2</v>
      </c>
      <c r="D80" s="13"/>
      <c r="E80" s="13"/>
      <c r="F80" s="13">
        <v>5168.4</v>
      </c>
      <c r="G80" s="13">
        <v>5168.4</v>
      </c>
      <c r="H80" s="13">
        <v>5168.4</v>
      </c>
      <c r="I80" s="13">
        <v>5168.4</v>
      </c>
      <c r="J80" s="13"/>
      <c r="K80" s="13"/>
      <c r="L80" s="13">
        <v>4602</v>
      </c>
      <c r="M80" s="13">
        <v>4602</v>
      </c>
      <c r="N80" s="11">
        <f>N17+B80+D80+F80+H80+J80+L80</f>
        <v>28957.200000000004</v>
      </c>
      <c r="O80" s="11">
        <f>O17+C80+E80+G80+I80++K80+M80</f>
        <v>28957.200000000004</v>
      </c>
    </row>
    <row r="81" spans="1:15" ht="29.25">
      <c r="A81" s="21" t="s">
        <v>16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1">
        <f>N18+B81+D81+F81+H81+J81+L81</f>
        <v>1652</v>
      </c>
      <c r="O81" s="11">
        <f>O18+C81+E81+G81+I81++K81+M81</f>
        <v>1652</v>
      </c>
    </row>
    <row r="82" spans="1:15" ht="15">
      <c r="A82" s="21" t="s">
        <v>63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>
        <v>12850</v>
      </c>
      <c r="M82" s="13">
        <v>12850</v>
      </c>
      <c r="N82" s="11">
        <f>N19+B82+D82+F82+H82+J82+L82</f>
        <v>25700.760000000002</v>
      </c>
      <c r="O82" s="11">
        <f>O19+C82+E82+G82+I82++K82+M82</f>
        <v>25700.760000000002</v>
      </c>
    </row>
    <row r="83" spans="1:15" ht="43.5">
      <c r="A83" s="21" t="s">
        <v>24</v>
      </c>
      <c r="B83" s="13">
        <v>2892</v>
      </c>
      <c r="C83" s="13">
        <v>2892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1">
        <f>N20+B83+D83+F83+H83+J83+L83</f>
        <v>2892</v>
      </c>
      <c r="O83" s="11">
        <f>O20+C83+E83+G83+I83++K83+M83</f>
        <v>2892</v>
      </c>
    </row>
    <row r="84" spans="1:15" ht="42" customHeight="1">
      <c r="A84" s="21" t="s">
        <v>25</v>
      </c>
      <c r="B84" s="13"/>
      <c r="C84" s="13"/>
      <c r="D84" s="13">
        <v>12984</v>
      </c>
      <c r="E84" s="13">
        <v>12984</v>
      </c>
      <c r="F84" s="13"/>
      <c r="G84" s="13"/>
      <c r="H84" s="13"/>
      <c r="I84" s="13"/>
      <c r="J84" s="13"/>
      <c r="K84" s="13"/>
      <c r="L84" s="13"/>
      <c r="M84" s="13"/>
      <c r="N84" s="11">
        <f>N21+B84+D84+F84+H84+J84+L84</f>
        <v>12984</v>
      </c>
      <c r="O84" s="11">
        <f>O21+C84+E84+G84+I84++K84+M84</f>
        <v>12984</v>
      </c>
    </row>
    <row r="85" spans="1:15" ht="29.25">
      <c r="A85" s="21" t="s">
        <v>58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1">
        <f>N22+B85+D85+F85+H85+J85+L85</f>
        <v>10856</v>
      </c>
      <c r="O85" s="11">
        <f>O22+C85+E85+G85+I85++K85+M85</f>
        <v>10856</v>
      </c>
    </row>
    <row r="86" spans="1:15" ht="15">
      <c r="A86" s="21" t="s">
        <v>76</v>
      </c>
      <c r="B86" s="13"/>
      <c r="C86" s="13"/>
      <c r="D86" s="13"/>
      <c r="E86" s="13"/>
      <c r="F86" s="13"/>
      <c r="G86" s="13"/>
      <c r="H86" s="13">
        <v>2413.92</v>
      </c>
      <c r="I86" s="13">
        <v>2413.92</v>
      </c>
      <c r="J86" s="13"/>
      <c r="K86" s="13"/>
      <c r="L86" s="13"/>
      <c r="M86" s="13"/>
      <c r="N86" s="11">
        <f>N23+B86+D86+F86+H86+J86+L86</f>
        <v>2413.92</v>
      </c>
      <c r="O86" s="11">
        <f>O23+C86+E86+G86+I86++K86+M86</f>
        <v>2413.92</v>
      </c>
    </row>
    <row r="87" spans="1:15" ht="29.25">
      <c r="A87" s="21" t="s">
        <v>27</v>
      </c>
      <c r="B87" s="13">
        <v>4586</v>
      </c>
      <c r="C87" s="13">
        <v>4586</v>
      </c>
      <c r="D87" s="13">
        <v>4586</v>
      </c>
      <c r="E87" s="13">
        <v>4586</v>
      </c>
      <c r="F87" s="13">
        <v>4586</v>
      </c>
      <c r="G87" s="13">
        <v>4586</v>
      </c>
      <c r="H87" s="13">
        <v>9172</v>
      </c>
      <c r="I87" s="13">
        <v>9172</v>
      </c>
      <c r="J87" s="13"/>
      <c r="K87" s="13"/>
      <c r="L87" s="13">
        <v>13758</v>
      </c>
      <c r="M87" s="13">
        <v>13758</v>
      </c>
      <c r="N87" s="11">
        <f>N24+B87+D87+F87+H87+J87+L87</f>
        <v>55032</v>
      </c>
      <c r="O87" s="11">
        <f>O24+C87+E87+G87+I87++K87+M87</f>
        <v>55032</v>
      </c>
    </row>
    <row r="88" spans="1:15" ht="29.25">
      <c r="A88" s="21" t="s">
        <v>77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>
        <v>166000</v>
      </c>
      <c r="M88" s="13">
        <v>166000</v>
      </c>
      <c r="N88" s="11">
        <f>N25+B88+D88+F88+H88+J88+L88</f>
        <v>166000</v>
      </c>
      <c r="O88" s="11">
        <f>O25+C88+E88+G88+I88++K88+M88</f>
        <v>166000</v>
      </c>
    </row>
    <row r="89" spans="1:15" ht="43.5">
      <c r="A89" s="21" t="s">
        <v>29</v>
      </c>
      <c r="B89" s="13"/>
      <c r="C89" s="13"/>
      <c r="D89" s="13">
        <v>735</v>
      </c>
      <c r="E89" s="13">
        <v>735</v>
      </c>
      <c r="F89" s="13"/>
      <c r="G89" s="13"/>
      <c r="H89" s="13"/>
      <c r="I89" s="13"/>
      <c r="J89" s="13"/>
      <c r="K89" s="13"/>
      <c r="L89" s="13"/>
      <c r="M89" s="13"/>
      <c r="N89" s="11">
        <f>N26+B89+D89+F89+H89+J89+L89</f>
        <v>735</v>
      </c>
      <c r="O89" s="11">
        <f>O26+C89+E89+G89+I89++K89+M89</f>
        <v>735</v>
      </c>
    </row>
    <row r="90" spans="1:15" ht="57.75">
      <c r="A90" s="10" t="s">
        <v>30</v>
      </c>
      <c r="B90" s="13"/>
      <c r="C90" s="13"/>
      <c r="D90" s="13">
        <v>11697</v>
      </c>
      <c r="E90" s="13">
        <v>11697</v>
      </c>
      <c r="F90" s="13"/>
      <c r="G90" s="13"/>
      <c r="H90" s="13"/>
      <c r="I90" s="13"/>
      <c r="J90" s="13"/>
      <c r="K90" s="13"/>
      <c r="L90" s="13"/>
      <c r="M90" s="13"/>
      <c r="N90" s="11">
        <f>N27+B90+D90+F90+H90+J90+L90</f>
        <v>11697</v>
      </c>
      <c r="O90" s="11">
        <f>O27+C90+E90+G90+I90++K90+M90</f>
        <v>11697</v>
      </c>
    </row>
    <row r="91" spans="1:15" ht="29.25">
      <c r="A91" s="21" t="s">
        <v>31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1">
        <f>N28+B91+D91+F91+H91+J91+L91</f>
        <v>641.01</v>
      </c>
      <c r="O91" s="11">
        <f>O28+C91+E91+G91+I91++K91+M91</f>
        <v>641.01</v>
      </c>
    </row>
    <row r="92" spans="1:15" ht="29.25">
      <c r="A92" s="21" t="s">
        <v>75</v>
      </c>
      <c r="B92" s="13"/>
      <c r="C92" s="13"/>
      <c r="D92" s="13"/>
      <c r="E92" s="13"/>
      <c r="F92" s="13">
        <v>3858.6</v>
      </c>
      <c r="G92" s="13">
        <v>3858.6</v>
      </c>
      <c r="H92" s="13"/>
      <c r="I92" s="13"/>
      <c r="J92" s="13"/>
      <c r="K92" s="13"/>
      <c r="L92" s="13"/>
      <c r="M92" s="13"/>
      <c r="N92" s="11">
        <f>N29+B92+D92+F92+H92+J92+L92</f>
        <v>3858.6</v>
      </c>
      <c r="O92" s="11">
        <f>O29+C92+E92+G92+I92++K92+M92</f>
        <v>3858.6</v>
      </c>
    </row>
    <row r="93" spans="1:15" ht="43.5">
      <c r="A93" s="21" t="s">
        <v>73</v>
      </c>
      <c r="B93" s="13"/>
      <c r="C93" s="13"/>
      <c r="D93" s="13">
        <v>6000</v>
      </c>
      <c r="E93" s="13">
        <v>6000</v>
      </c>
      <c r="F93" s="13"/>
      <c r="G93" s="13"/>
      <c r="H93" s="13">
        <v>6000</v>
      </c>
      <c r="I93" s="13">
        <v>6000</v>
      </c>
      <c r="J93" s="13"/>
      <c r="K93" s="13"/>
      <c r="L93" s="13">
        <v>6000</v>
      </c>
      <c r="M93" s="13">
        <v>6000</v>
      </c>
      <c r="N93" s="11">
        <f>N30+B93+D93+F93+H93+J93+L93</f>
        <v>24000</v>
      </c>
      <c r="O93" s="11">
        <f>O30+C93+E93+G93+I93++K93+M93</f>
        <v>24000</v>
      </c>
    </row>
    <row r="94" spans="1:15" ht="15">
      <c r="A94" s="9" t="s">
        <v>5</v>
      </c>
      <c r="B94" s="12">
        <f>B95+B96+B97+B98+B99+B100+B101+B102+B105</f>
        <v>7630</v>
      </c>
      <c r="C94" s="12">
        <f>C95+C96+C97+C98+C99+C100+C101+C102+C105</f>
        <v>7630</v>
      </c>
      <c r="D94" s="12">
        <f>D95+D96+D97+D98+D99+D100+D101+D102+D105</f>
        <v>12692.48</v>
      </c>
      <c r="E94" s="12">
        <f>E95+E96+E97+E98+E99+E100+E101+E102+E105</f>
        <v>6140</v>
      </c>
      <c r="F94" s="12">
        <f>F95+F96+F97+F98+F99+F100+F101+F102+F105</f>
        <v>3950</v>
      </c>
      <c r="G94" s="12">
        <f>G95+G96+G97+G98+G99+G100+G101+G102+G105</f>
        <v>10502.48</v>
      </c>
      <c r="H94" s="12">
        <f>H95+H96+H97+H98+H99+H100+H101+H102+H105</f>
        <v>33700</v>
      </c>
      <c r="I94" s="12">
        <f>I95+I96+I97+I98+I99+I100+I101+I102+I105</f>
        <v>33700</v>
      </c>
      <c r="J94" s="12">
        <f>J95+J96+J97+J98+J99+J100+J101+J102+J105</f>
        <v>0</v>
      </c>
      <c r="K94" s="12">
        <f>K95+K96+K97+K98+K99+K100+K101+K102+K105</f>
        <v>0</v>
      </c>
      <c r="L94" s="12">
        <f>L95+L96+L97+L98+L99+L100+L101+L102+L105+L104+L103</f>
        <v>90101.92</v>
      </c>
      <c r="M94" s="12">
        <f>M95+M96+M97+M98+M99+M100+M101+M102+M105+M104+M103</f>
        <v>90101.92</v>
      </c>
      <c r="N94" s="11">
        <f>N31+B94+D94+F94+H94+J94+L94</f>
        <v>184799.51</v>
      </c>
      <c r="O94" s="11">
        <f>O31+C94+E94+G94+I94++K94+M94</f>
        <v>184799.51</v>
      </c>
    </row>
    <row r="95" spans="1:15" ht="29.25">
      <c r="A95" s="21" t="s">
        <v>12</v>
      </c>
      <c r="B95" s="13"/>
      <c r="C95" s="13"/>
      <c r="D95" s="13">
        <v>6552.48</v>
      </c>
      <c r="E95" s="13"/>
      <c r="F95" s="13"/>
      <c r="G95" s="13">
        <v>6552.48</v>
      </c>
      <c r="H95" s="13">
        <v>30950</v>
      </c>
      <c r="I95" s="13">
        <v>30950</v>
      </c>
      <c r="J95" s="13"/>
      <c r="K95" s="13"/>
      <c r="L95" s="13"/>
      <c r="M95" s="13"/>
      <c r="N95" s="11">
        <f>N32+B95+D95+F95+H95+J95+L95</f>
        <v>37502.479999999996</v>
      </c>
      <c r="O95" s="11">
        <f>O32+C95+E95+G95+I95++K95+M95</f>
        <v>37502.479999999996</v>
      </c>
    </row>
    <row r="96" spans="1:15" ht="29.25">
      <c r="A96" s="21" t="s">
        <v>19</v>
      </c>
      <c r="B96" s="13">
        <v>6080</v>
      </c>
      <c r="C96" s="13">
        <v>6080</v>
      </c>
      <c r="D96" s="13">
        <v>4640</v>
      </c>
      <c r="E96" s="13">
        <v>4640</v>
      </c>
      <c r="F96" s="13"/>
      <c r="G96" s="13"/>
      <c r="H96" s="13"/>
      <c r="I96" s="13"/>
      <c r="J96" s="13"/>
      <c r="K96" s="13"/>
      <c r="L96" s="13">
        <v>25600</v>
      </c>
      <c r="M96" s="13">
        <v>25600</v>
      </c>
      <c r="N96" s="11">
        <f>N33+B96+D96+F96+H96+J96+L96</f>
        <v>59360</v>
      </c>
      <c r="O96" s="11">
        <f>O33+C96+E96+G96+I96++K96+M96</f>
        <v>59360</v>
      </c>
    </row>
    <row r="97" spans="1:15" ht="29.25">
      <c r="A97" s="21" t="s">
        <v>32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>
        <v>3031.92</v>
      </c>
      <c r="M97" s="13">
        <v>3031.92</v>
      </c>
      <c r="N97" s="11">
        <f>N34+B97+D97+F97+H97+J97+L97</f>
        <v>6367.030000000001</v>
      </c>
      <c r="O97" s="11">
        <f>O34+C97+E97+G97+I97++K97+M97</f>
        <v>6367.030000000001</v>
      </c>
    </row>
    <row r="98" spans="1:15" ht="29.25">
      <c r="A98" s="21" t="s">
        <v>33</v>
      </c>
      <c r="B98" s="13"/>
      <c r="C98" s="13"/>
      <c r="D98" s="13"/>
      <c r="E98" s="13"/>
      <c r="F98" s="13">
        <v>2400</v>
      </c>
      <c r="G98" s="13">
        <v>2400</v>
      </c>
      <c r="H98" s="13"/>
      <c r="I98" s="13"/>
      <c r="J98" s="13"/>
      <c r="K98" s="13"/>
      <c r="L98" s="13"/>
      <c r="M98" s="13"/>
      <c r="N98" s="11">
        <f>N35+B98+D98+F98+H98+J98+L98</f>
        <v>2400</v>
      </c>
      <c r="O98" s="11">
        <f>O35+C98+E98+G98+I98++K98+M98</f>
        <v>2400</v>
      </c>
    </row>
    <row r="99" spans="1:15" ht="43.5">
      <c r="A99" s="21" t="s">
        <v>34</v>
      </c>
      <c r="B99" s="13"/>
      <c r="C99" s="13"/>
      <c r="D99" s="13"/>
      <c r="E99" s="13"/>
      <c r="F99" s="13"/>
      <c r="G99" s="13"/>
      <c r="H99" s="13">
        <v>1200</v>
      </c>
      <c r="I99" s="13">
        <v>1200</v>
      </c>
      <c r="J99" s="13"/>
      <c r="K99" s="13"/>
      <c r="L99" s="13"/>
      <c r="M99" s="13"/>
      <c r="N99" s="11">
        <f>N36+B99+D99+F99+H99+J99+L99</f>
        <v>1200</v>
      </c>
      <c r="O99" s="11">
        <f>O36+C99+E99+G99+I99++K99+M99</f>
        <v>1200</v>
      </c>
    </row>
    <row r="100" spans="1:15" ht="29.25">
      <c r="A100" s="21" t="s">
        <v>78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>
        <v>6300</v>
      </c>
      <c r="M100" s="13">
        <v>6300</v>
      </c>
      <c r="N100" s="11">
        <f>N37+B100+D100+F100+H100+J100+L100</f>
        <v>6300</v>
      </c>
      <c r="O100" s="11">
        <f>O37+C100+E100+G100+I100++K100+M100</f>
        <v>6300</v>
      </c>
    </row>
    <row r="101" spans="1:15" ht="29.25">
      <c r="A101" s="21" t="s">
        <v>74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1">
        <f>N38+B101+D101+F101+H101+J101+L101</f>
        <v>4300</v>
      </c>
      <c r="O101" s="11">
        <f>O38+C101+E101+G101+I101++K101+M101</f>
        <v>4300</v>
      </c>
    </row>
    <row r="102" spans="1:15" ht="43.5">
      <c r="A102" s="21" t="s">
        <v>35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1">
        <f>N39+B102+D102+F102+H102+J102+L102</f>
        <v>0</v>
      </c>
      <c r="O102" s="11">
        <f>O39+C102+E102+G102+I102++K102+M102</f>
        <v>0</v>
      </c>
    </row>
    <row r="103" spans="1:15" ht="29.25">
      <c r="A103" s="21" t="s">
        <v>80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>
        <v>1100</v>
      </c>
      <c r="M103" s="13">
        <v>1100</v>
      </c>
      <c r="N103" s="11">
        <f>N39+B103+D103+F103+H103+J103+L103</f>
        <v>1100</v>
      </c>
      <c r="O103" s="11">
        <f>O39+C103+E103+G103+I103+K103+M103</f>
        <v>1100</v>
      </c>
    </row>
    <row r="104" spans="1:15" ht="15">
      <c r="A104" s="21" t="s">
        <v>79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>
        <v>47970</v>
      </c>
      <c r="M104" s="13">
        <v>47970</v>
      </c>
      <c r="N104" s="11">
        <f>N40+B104+D104+F104+H104+J104+L104</f>
        <v>47970</v>
      </c>
      <c r="O104" s="11">
        <f>O40+C104+E104+G104+I104+K104+M104</f>
        <v>47970</v>
      </c>
    </row>
    <row r="105" spans="1:15" ht="15">
      <c r="A105" s="21" t="s">
        <v>36</v>
      </c>
      <c r="B105" s="13">
        <v>1550</v>
      </c>
      <c r="C105" s="13">
        <v>1550</v>
      </c>
      <c r="D105" s="13">
        <v>1500</v>
      </c>
      <c r="E105" s="13">
        <v>1500</v>
      </c>
      <c r="F105" s="13">
        <v>1550</v>
      </c>
      <c r="G105" s="13">
        <v>1550</v>
      </c>
      <c r="H105" s="13">
        <v>1550</v>
      </c>
      <c r="I105" s="13">
        <v>1550</v>
      </c>
      <c r="J105" s="13"/>
      <c r="K105" s="13"/>
      <c r="L105" s="13">
        <v>6100</v>
      </c>
      <c r="M105" s="13">
        <v>6100</v>
      </c>
      <c r="N105" s="11">
        <f>N41+B105+D105+F105+H105+J105+L105</f>
        <v>18300</v>
      </c>
      <c r="O105" s="11">
        <f>O41+C105+E105+G105+I105++K105+M105</f>
        <v>18300</v>
      </c>
    </row>
    <row r="106" spans="1:15" ht="15">
      <c r="A106" s="9" t="s">
        <v>6</v>
      </c>
      <c r="B106" s="12">
        <f>B107+B108+B109+B111+B110</f>
        <v>14536</v>
      </c>
      <c r="C106" s="12">
        <f>C107+C108+C109+C111+C110</f>
        <v>14536</v>
      </c>
      <c r="D106" s="12">
        <f aca="true" t="shared" si="12" ref="D106:M106">D107+D108+D109+D111+D110</f>
        <v>0</v>
      </c>
      <c r="E106" s="12">
        <f>E107+E108+E109+E111+E110</f>
        <v>0</v>
      </c>
      <c r="F106" s="12">
        <f t="shared" si="12"/>
        <v>0</v>
      </c>
      <c r="G106" s="12">
        <f t="shared" si="12"/>
        <v>0</v>
      </c>
      <c r="H106" s="12">
        <f t="shared" si="12"/>
        <v>11200</v>
      </c>
      <c r="I106" s="12">
        <f t="shared" si="12"/>
        <v>11200</v>
      </c>
      <c r="J106" s="12">
        <f t="shared" si="12"/>
        <v>3138</v>
      </c>
      <c r="K106" s="12">
        <f t="shared" si="12"/>
        <v>3138</v>
      </c>
      <c r="L106" s="12">
        <f t="shared" si="12"/>
        <v>3213.13</v>
      </c>
      <c r="M106" s="12">
        <f t="shared" si="12"/>
        <v>3213.13</v>
      </c>
      <c r="N106" s="11">
        <f>N42+B106+D106+F106+H106+J106+L106</f>
        <v>39171.479999999996</v>
      </c>
      <c r="O106" s="11">
        <f>O42+C106+E106+G106+I106++K106+M106</f>
        <v>39171.479999999996</v>
      </c>
    </row>
    <row r="107" spans="1:15" ht="30.75">
      <c r="A107" s="27" t="s">
        <v>7</v>
      </c>
      <c r="B107" s="13">
        <v>1235</v>
      </c>
      <c r="C107" s="13">
        <v>1235</v>
      </c>
      <c r="D107" s="27"/>
      <c r="E107" s="27"/>
      <c r="F107" s="13"/>
      <c r="G107" s="13"/>
      <c r="H107" s="13">
        <v>1235</v>
      </c>
      <c r="I107" s="13">
        <v>1235</v>
      </c>
      <c r="J107" s="13"/>
      <c r="K107" s="13"/>
      <c r="L107" s="13">
        <v>1175</v>
      </c>
      <c r="M107" s="13">
        <v>1175</v>
      </c>
      <c r="N107" s="11">
        <f>N43+B107+D107+F107+H107+J107+L107</f>
        <v>3645</v>
      </c>
      <c r="O107" s="11">
        <f>O43+C107+E107+G107+I107++K107+M107</f>
        <v>3645</v>
      </c>
    </row>
    <row r="108" spans="1:15" ht="15.75">
      <c r="A108" s="27" t="s">
        <v>57</v>
      </c>
      <c r="B108" s="13"/>
      <c r="C108" s="13"/>
      <c r="D108" s="27"/>
      <c r="E108" s="27"/>
      <c r="F108" s="13"/>
      <c r="G108" s="13"/>
      <c r="H108" s="13"/>
      <c r="I108" s="13"/>
      <c r="J108" s="13"/>
      <c r="K108" s="13"/>
      <c r="L108" s="13"/>
      <c r="M108" s="13"/>
      <c r="N108" s="11">
        <f>N44+B108+D108+F108+H108+J108+L108</f>
        <v>0</v>
      </c>
      <c r="O108" s="11">
        <f>O44+C108+E108+G108+I108++K108+M108</f>
        <v>0</v>
      </c>
    </row>
    <row r="109" spans="1:15" ht="29.25">
      <c r="A109" s="21" t="s">
        <v>8</v>
      </c>
      <c r="B109" s="13">
        <v>6084</v>
      </c>
      <c r="C109" s="13">
        <v>6084</v>
      </c>
      <c r="D109" s="21"/>
      <c r="E109" s="21"/>
      <c r="F109" s="13"/>
      <c r="G109" s="13"/>
      <c r="H109" s="13">
        <v>2946</v>
      </c>
      <c r="I109" s="13">
        <v>2946</v>
      </c>
      <c r="J109" s="13">
        <v>3138</v>
      </c>
      <c r="K109" s="13">
        <v>3138</v>
      </c>
      <c r="L109" s="13"/>
      <c r="M109" s="13"/>
      <c r="N109" s="11">
        <f>N45+B109+D109+F109+H109+J109+L109</f>
        <v>17384</v>
      </c>
      <c r="O109" s="11">
        <f>O45+C109+E109+G109+I109++K109+M109</f>
        <v>17384</v>
      </c>
    </row>
    <row r="110" spans="1:15" ht="29.25">
      <c r="A110" s="21" t="s">
        <v>47</v>
      </c>
      <c r="B110" s="13">
        <v>7217</v>
      </c>
      <c r="C110" s="13">
        <v>7217</v>
      </c>
      <c r="D110" s="21"/>
      <c r="E110" s="21"/>
      <c r="F110" s="13"/>
      <c r="G110" s="13"/>
      <c r="H110" s="13">
        <v>7019</v>
      </c>
      <c r="I110" s="13">
        <v>7019</v>
      </c>
      <c r="J110" s="13"/>
      <c r="K110" s="13"/>
      <c r="L110" s="13">
        <v>2013.83</v>
      </c>
      <c r="M110" s="13">
        <v>2013.83</v>
      </c>
      <c r="N110" s="11">
        <f>N46+B110+D110+F110+H110+J110+L110</f>
        <v>18118.18</v>
      </c>
      <c r="O110" s="11">
        <f>O46+C110+E110+G110+I110++K110+M110</f>
        <v>18118.18</v>
      </c>
    </row>
    <row r="111" spans="1:15" ht="43.5">
      <c r="A111" s="21" t="s">
        <v>68</v>
      </c>
      <c r="B111" s="13"/>
      <c r="C111" s="13"/>
      <c r="D111" s="21"/>
      <c r="E111" s="21"/>
      <c r="F111" s="13"/>
      <c r="G111" s="13"/>
      <c r="H111" s="13"/>
      <c r="I111" s="13"/>
      <c r="J111" s="13"/>
      <c r="K111" s="13"/>
      <c r="L111" s="13">
        <v>24.3</v>
      </c>
      <c r="M111" s="13">
        <v>24.3</v>
      </c>
      <c r="N111" s="11">
        <f>N47+B111+D111+F111+H111+J111+L111</f>
        <v>24.3</v>
      </c>
      <c r="O111" s="11">
        <f>O47+C111+E111+G111+I111++K111+M111</f>
        <v>24.3</v>
      </c>
    </row>
    <row r="112" spans="1:15" ht="15">
      <c r="A112" s="9" t="s">
        <v>14</v>
      </c>
      <c r="B112" s="12">
        <f>B113+B114</f>
        <v>0</v>
      </c>
      <c r="C112" s="12">
        <f>C113+C114</f>
        <v>0</v>
      </c>
      <c r="D112" s="12">
        <f aca="true" t="shared" si="13" ref="D112:M112">D113+D114</f>
        <v>950</v>
      </c>
      <c r="E112" s="12">
        <f>E113+E114</f>
        <v>950</v>
      </c>
      <c r="F112" s="12">
        <f t="shared" si="13"/>
        <v>0</v>
      </c>
      <c r="G112" s="12">
        <f t="shared" si="13"/>
        <v>0</v>
      </c>
      <c r="H112" s="12">
        <f t="shared" si="13"/>
        <v>0</v>
      </c>
      <c r="I112" s="12">
        <f t="shared" si="13"/>
        <v>0</v>
      </c>
      <c r="J112" s="12">
        <f t="shared" si="13"/>
        <v>0</v>
      </c>
      <c r="K112" s="12">
        <f t="shared" si="13"/>
        <v>0</v>
      </c>
      <c r="L112" s="12">
        <f t="shared" si="13"/>
        <v>18000</v>
      </c>
      <c r="M112" s="12">
        <f t="shared" si="13"/>
        <v>18000</v>
      </c>
      <c r="N112" s="11">
        <f>N48+B112+D112+F112+H112+J112+L112</f>
        <v>18950</v>
      </c>
      <c r="O112" s="11">
        <f>O48+C112+E112+G112+I112++K112+M112</f>
        <v>18950</v>
      </c>
    </row>
    <row r="113" spans="1:15" ht="15">
      <c r="A113" s="21" t="s">
        <v>67</v>
      </c>
      <c r="B113" s="13"/>
      <c r="C113" s="13"/>
      <c r="D113" s="13">
        <v>950</v>
      </c>
      <c r="E113" s="13">
        <v>950</v>
      </c>
      <c r="F113" s="13"/>
      <c r="G113" s="13"/>
      <c r="H113" s="13"/>
      <c r="I113" s="13"/>
      <c r="J113" s="13"/>
      <c r="K113" s="13"/>
      <c r="L113" s="13"/>
      <c r="M113" s="13"/>
      <c r="N113" s="11">
        <f>N49+B113+D113+F113+H113+J113+L113</f>
        <v>950</v>
      </c>
      <c r="O113" s="11">
        <f>O49+C113+E113+G113+I113++K113+M113</f>
        <v>950</v>
      </c>
    </row>
    <row r="114" spans="1:15" ht="29.25">
      <c r="A114" s="21" t="s">
        <v>81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>
        <v>18000</v>
      </c>
      <c r="M114" s="13">
        <v>18000</v>
      </c>
      <c r="N114" s="11">
        <f>N50+B114+D114+F114+H114+J114+L114</f>
        <v>18000</v>
      </c>
      <c r="O114" s="11">
        <f>O50+C114+E114+G114+I114++K114+M114</f>
        <v>18000</v>
      </c>
    </row>
    <row r="115" spans="1:15" ht="15">
      <c r="A115" s="9" t="s">
        <v>9</v>
      </c>
      <c r="B115" s="12">
        <f>B116+B118+B122+B123+B125+B119+B120+B121+B117</f>
        <v>41884</v>
      </c>
      <c r="C115" s="12">
        <f>C116+C118+C122+C123+C125+C119+C120+C121+C117</f>
        <v>41884</v>
      </c>
      <c r="D115" s="12">
        <f>D116+D118+D122+D123+D125+D119+D120+D121</f>
        <v>0</v>
      </c>
      <c r="E115" s="12">
        <f>E116+E118+E122+E123+E125+E119+E120+E121</f>
        <v>0</v>
      </c>
      <c r="F115" s="12">
        <f>F116+F118+F122+F123+F125+F119+F120+F121+F117+F124</f>
        <v>31683.11</v>
      </c>
      <c r="G115" s="12">
        <f>G116+G118+G122+G123+G125+G119+G120+G121+G117+G124</f>
        <v>31683.11</v>
      </c>
      <c r="H115" s="12">
        <f>H116+H118+H122+H123+H125+H119+H120+H121</f>
        <v>85332</v>
      </c>
      <c r="I115" s="12">
        <f>I116+I118+I122+I123+I125+I119+I120+I121</f>
        <v>85332</v>
      </c>
      <c r="J115" s="12">
        <f>J116+J118+J122+J123+J125+J119+J120+J121</f>
        <v>0</v>
      </c>
      <c r="K115" s="12">
        <f>K116+K118+K122+K123+K125+K119+K120+K121</f>
        <v>0</v>
      </c>
      <c r="L115" s="12">
        <f>L116+L118+L122+L123+L125+L119+L120+L121+L117</f>
        <v>242228.45</v>
      </c>
      <c r="M115" s="12">
        <f>M116+M118+M122+M123+M125+M119+M120+M121+M117</f>
        <v>242228.45</v>
      </c>
      <c r="N115" s="11">
        <f>N51+B115+D115+F115+H115+J115+L115</f>
        <v>810634.2</v>
      </c>
      <c r="O115" s="11">
        <f>O51+C115+E115+G115+I115++K115+M115</f>
        <v>810634.2</v>
      </c>
    </row>
    <row r="116" spans="1:15" ht="15">
      <c r="A116" s="21" t="s">
        <v>10</v>
      </c>
      <c r="B116" s="13">
        <v>39024</v>
      </c>
      <c r="C116" s="13">
        <v>39024</v>
      </c>
      <c r="D116" s="13"/>
      <c r="E116" s="13"/>
      <c r="F116" s="13">
        <v>7956</v>
      </c>
      <c r="G116" s="13">
        <v>7956</v>
      </c>
      <c r="H116" s="13">
        <v>46152</v>
      </c>
      <c r="I116" s="13">
        <v>46152</v>
      </c>
      <c r="J116" s="13"/>
      <c r="K116" s="13"/>
      <c r="L116" s="13">
        <v>148752</v>
      </c>
      <c r="M116" s="13">
        <v>148752</v>
      </c>
      <c r="N116" s="11">
        <f>N52+B116+D116+F116+H116+J116+L116</f>
        <v>466586</v>
      </c>
      <c r="O116" s="11">
        <f>O52+C116+E116+G116+I116++K116+M116</f>
        <v>466586</v>
      </c>
    </row>
    <row r="117" spans="1:17" ht="29.25">
      <c r="A117" s="21" t="s">
        <v>17</v>
      </c>
      <c r="B117" s="13"/>
      <c r="C117" s="13"/>
      <c r="D117" s="13"/>
      <c r="E117" s="13"/>
      <c r="F117" s="13">
        <v>15471.11</v>
      </c>
      <c r="G117" s="13">
        <v>15471.11</v>
      </c>
      <c r="H117" s="13"/>
      <c r="I117" s="13"/>
      <c r="J117" s="13"/>
      <c r="K117" s="13"/>
      <c r="L117" s="13">
        <v>8201.54</v>
      </c>
      <c r="M117" s="13">
        <v>8201.54</v>
      </c>
      <c r="N117" s="11">
        <f>N53+B117+D117+F117+H117+J117+L117</f>
        <v>40019.89</v>
      </c>
      <c r="O117" s="11">
        <f>O53+C117+E117+G117+I117++K117+M117</f>
        <v>40019.89</v>
      </c>
      <c r="Q117" s="28"/>
    </row>
    <row r="118" spans="1:15" ht="15">
      <c r="A118" s="21" t="s">
        <v>69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1">
        <f>N54+B118+D118+F118+H118+J118+L118</f>
        <v>0</v>
      </c>
      <c r="O118" s="11">
        <f>O54+C118+E118+G118+I118++K118+M118</f>
        <v>0</v>
      </c>
    </row>
    <row r="119" spans="1:15" ht="15">
      <c r="A119" s="21" t="s">
        <v>66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1">
        <f>N55+B119+D119+F119+H119+J119+L119</f>
        <v>0</v>
      </c>
      <c r="O119" s="11">
        <f>O55+C119+E119+G119+I119++K119+M119</f>
        <v>0</v>
      </c>
    </row>
    <row r="120" spans="1:15" ht="29.25">
      <c r="A120" s="21" t="s">
        <v>61</v>
      </c>
      <c r="B120" s="13">
        <v>1020</v>
      </c>
      <c r="C120" s="13">
        <v>1020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1">
        <f>N56+B120+D120+F120+H120+J120+L120</f>
        <v>1020</v>
      </c>
      <c r="O120" s="11">
        <f>O56+C120+E120+G120+I120++K120+M120</f>
        <v>1020</v>
      </c>
    </row>
    <row r="121" spans="1:15" ht="29.25">
      <c r="A121" s="21" t="s">
        <v>71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1">
        <f>N57+B121+D121+F121+H121+J121+L121</f>
        <v>0</v>
      </c>
      <c r="O121" s="11">
        <f>O57+C121+E121+G121+I121++K121+M121</f>
        <v>0</v>
      </c>
    </row>
    <row r="122" spans="1:15" ht="15">
      <c r="A122" s="21" t="s">
        <v>64</v>
      </c>
      <c r="B122" s="13"/>
      <c r="C122" s="13"/>
      <c r="D122" s="13"/>
      <c r="E122" s="13"/>
      <c r="F122" s="13">
        <v>8256</v>
      </c>
      <c r="G122" s="13">
        <v>8256</v>
      </c>
      <c r="H122" s="13"/>
      <c r="I122" s="13"/>
      <c r="J122" s="13"/>
      <c r="K122" s="13"/>
      <c r="L122" s="13">
        <v>7740</v>
      </c>
      <c r="M122" s="13">
        <v>7740</v>
      </c>
      <c r="N122" s="11">
        <f>N58+B122+D122+F122+H122+J122+L122</f>
        <v>31532.3</v>
      </c>
      <c r="O122" s="11">
        <f>O58+C122+E122+G122+I122++K122+M122</f>
        <v>31532.3</v>
      </c>
    </row>
    <row r="123" spans="1:15" ht="29.25">
      <c r="A123" s="21" t="s">
        <v>62</v>
      </c>
      <c r="B123" s="13">
        <v>1840</v>
      </c>
      <c r="C123" s="13">
        <v>1840</v>
      </c>
      <c r="D123" s="13"/>
      <c r="E123" s="13"/>
      <c r="F123" s="13"/>
      <c r="G123" s="13"/>
      <c r="H123" s="13">
        <v>39180</v>
      </c>
      <c r="I123" s="13">
        <v>39180</v>
      </c>
      <c r="J123" s="13"/>
      <c r="K123" s="13"/>
      <c r="L123" s="13">
        <v>77534.91</v>
      </c>
      <c r="M123" s="13">
        <v>77534.91</v>
      </c>
      <c r="N123" s="11">
        <f>N59+B123+D123+F123+H123+J123+L123</f>
        <v>254076.01</v>
      </c>
      <c r="O123" s="11">
        <f>O59+C123+E123+G123+I123++K123+M123</f>
        <v>254076.01</v>
      </c>
    </row>
    <row r="124" spans="1:15" ht="15">
      <c r="A124" s="21" t="s">
        <v>60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1">
        <f>N60+B124+D124+F124+H124+J124+L124</f>
        <v>17400</v>
      </c>
      <c r="O124" s="11">
        <f>O60+C124+E124+G124+I124++K124+M124</f>
        <v>17400</v>
      </c>
    </row>
    <row r="125" spans="1:15" ht="43.5">
      <c r="A125" s="21" t="s">
        <v>70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1">
        <f>B125+D125+F125+H125+J125+L125</f>
        <v>0</v>
      </c>
      <c r="O125" s="11">
        <f>C125+E125+G125+I125+K125+M125</f>
        <v>0</v>
      </c>
    </row>
    <row r="126" spans="1:16" ht="15">
      <c r="A126" s="9" t="s">
        <v>11</v>
      </c>
      <c r="B126" s="12">
        <f aca="true" t="shared" si="14" ref="B126:M126">B71+B73+B78+B94+B106+B112+B115+B70+B67+B69</f>
        <v>143417.47</v>
      </c>
      <c r="C126" s="12">
        <f t="shared" si="14"/>
        <v>143417.35</v>
      </c>
      <c r="D126" s="12">
        <f t="shared" si="14"/>
        <v>294608.89</v>
      </c>
      <c r="E126" s="12">
        <f t="shared" si="14"/>
        <v>286755.23</v>
      </c>
      <c r="F126" s="12">
        <f t="shared" si="14"/>
        <v>189383.43</v>
      </c>
      <c r="G126" s="12">
        <f t="shared" si="14"/>
        <v>197237.21</v>
      </c>
      <c r="H126" s="12">
        <f t="shared" si="14"/>
        <v>239092.54000000004</v>
      </c>
      <c r="I126" s="12">
        <f t="shared" si="14"/>
        <v>239092.54000000004</v>
      </c>
      <c r="J126" s="12">
        <f t="shared" si="14"/>
        <v>264361.16</v>
      </c>
      <c r="K126" s="12">
        <f t="shared" si="14"/>
        <v>220326.87999999998</v>
      </c>
      <c r="L126" s="12">
        <f>L71+L73+L78+L94+L106+L112+L115+L70+L67+L69+L72</f>
        <v>952789.29</v>
      </c>
      <c r="M126" s="12">
        <f>M71+M73+M78+M94+M106+M112+M115+M70+M67+M69+M72</f>
        <v>996823.5700000001</v>
      </c>
      <c r="N126" s="11">
        <f>N61+B126+D126+F126+H126+J126+L126</f>
        <v>3317500</v>
      </c>
      <c r="O126" s="11">
        <f>O61+C126+E126+G126+I126++K126+M126</f>
        <v>3317500</v>
      </c>
      <c r="P126" s="28">
        <f>N126-N67-N70</f>
        <v>2253200</v>
      </c>
    </row>
    <row r="127" spans="1:15" ht="13.5">
      <c r="A127" s="29" t="s">
        <v>43</v>
      </c>
      <c r="B127" s="30"/>
      <c r="C127" s="30"/>
      <c r="D127" s="30"/>
      <c r="E127" s="30"/>
      <c r="F127" s="30"/>
      <c r="G127" s="8"/>
      <c r="H127" s="8"/>
      <c r="I127" s="8"/>
      <c r="J127" s="8"/>
      <c r="K127" s="8"/>
      <c r="L127" s="8"/>
      <c r="M127" s="8"/>
      <c r="N127" s="23"/>
      <c r="O127" s="18">
        <f>N126-O126</f>
        <v>0</v>
      </c>
    </row>
    <row r="128" spans="1:16" ht="18">
      <c r="A128" s="31" t="s">
        <v>44</v>
      </c>
      <c r="B128" s="32"/>
      <c r="C128" s="32"/>
      <c r="D128" s="32"/>
      <c r="E128" s="32"/>
      <c r="F128" s="32"/>
      <c r="I128" s="17"/>
      <c r="J128" s="17"/>
      <c r="K128" s="17"/>
      <c r="L128" s="17"/>
      <c r="M128" s="17"/>
      <c r="N128" s="17"/>
      <c r="P128" s="28"/>
    </row>
    <row r="129" spans="12:14" ht="18">
      <c r="L129" s="17"/>
      <c r="N129" s="17"/>
    </row>
  </sheetData>
  <sheetProtection/>
  <mergeCells count="37">
    <mergeCell ref="A1:G1"/>
    <mergeCell ref="I3:I4"/>
    <mergeCell ref="N3:N4"/>
    <mergeCell ref="H3:H4"/>
    <mergeCell ref="J3:J4"/>
    <mergeCell ref="K3:K4"/>
    <mergeCell ref="A3:A4"/>
    <mergeCell ref="C3:C4"/>
    <mergeCell ref="B3:B4"/>
    <mergeCell ref="L3:L4"/>
    <mergeCell ref="M3:M4"/>
    <mergeCell ref="A62:F62"/>
    <mergeCell ref="A63:F63"/>
    <mergeCell ref="N2:O2"/>
    <mergeCell ref="D3:D4"/>
    <mergeCell ref="E3:E4"/>
    <mergeCell ref="F3:F4"/>
    <mergeCell ref="G3:G4"/>
    <mergeCell ref="O3:O4"/>
    <mergeCell ref="N65:N66"/>
    <mergeCell ref="O65:O66"/>
    <mergeCell ref="N64:O64"/>
    <mergeCell ref="A65:A66"/>
    <mergeCell ref="B65:B66"/>
    <mergeCell ref="C65:C66"/>
    <mergeCell ref="D65:D66"/>
    <mergeCell ref="E65:E66"/>
    <mergeCell ref="F65:F66"/>
    <mergeCell ref="G65:G66"/>
    <mergeCell ref="A127:F127"/>
    <mergeCell ref="A128:F128"/>
    <mergeCell ref="J65:J66"/>
    <mergeCell ref="K65:K66"/>
    <mergeCell ref="L65:L66"/>
    <mergeCell ref="M65:M66"/>
    <mergeCell ref="H65:H66"/>
    <mergeCell ref="I65:I66"/>
  </mergeCells>
  <printOptions/>
  <pageMargins left="0.2362204724409449" right="0.2362204724409449" top="0.6692913385826772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2016-12-23T09:41:11Z</cp:lastPrinted>
  <dcterms:created xsi:type="dcterms:W3CDTF">1996-10-08T23:32:33Z</dcterms:created>
  <dcterms:modified xsi:type="dcterms:W3CDTF">2016-12-23T09:42:39Z</dcterms:modified>
  <cp:category/>
  <cp:version/>
  <cp:contentType/>
  <cp:contentStatus/>
</cp:coreProperties>
</file>