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1" sheetId="1" r:id="rId1"/>
  </sheets>
  <definedNames>
    <definedName name="_xlnm.Print_Area" localSheetId="0">'Лист1'!$A$1:$O$60</definedName>
  </definedNames>
  <calcPr fullCalcOnLoad="1"/>
</workbook>
</file>

<file path=xl/sharedStrings.xml><?xml version="1.0" encoding="utf-8"?>
<sst xmlns="http://schemas.openxmlformats.org/spreadsheetml/2006/main" count="79" uniqueCount="44">
  <si>
    <t>223 в т.ч.</t>
  </si>
  <si>
    <t>226 в т.ч.</t>
  </si>
  <si>
    <t>340 в т.ч.</t>
  </si>
  <si>
    <t>ВСЕГО</t>
  </si>
  <si>
    <t xml:space="preserve">310 в т.ч. </t>
  </si>
  <si>
    <t>212 в т.ч.</t>
  </si>
  <si>
    <t xml:space="preserve">программное обеспечение </t>
  </si>
  <si>
    <t xml:space="preserve">м/литература </t>
  </si>
  <si>
    <t>командировочные суточные</t>
  </si>
  <si>
    <t>командировочные проживание</t>
  </si>
  <si>
    <t>профинансировано</t>
  </si>
  <si>
    <t xml:space="preserve">Руководитель                    Е.А. Коломейцева </t>
  </si>
  <si>
    <t>Гл.бухгалтер                              В.В. Кравченко</t>
  </si>
  <si>
    <t xml:space="preserve">кассовый расход 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</si>
  <si>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</si>
  <si>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</si>
  <si>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</si>
  <si>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</si>
  <si>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</si>
  <si>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</si>
  <si>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</si>
  <si>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</si>
  <si>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</si>
  <si>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</si>
  <si>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</si>
  <si>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</si>
  <si>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</si>
  <si>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1 полугодие</t>
  </si>
  <si>
    <t>225 заправка картриджей</t>
  </si>
  <si>
    <t>225 в.т.ч.заправка картриджей</t>
  </si>
  <si>
    <t>изготовление аттестатов</t>
  </si>
  <si>
    <t>мед.осмотр педогогов</t>
  </si>
  <si>
    <t>стр.1</t>
  </si>
  <si>
    <t>рабочие тетради,канцтовар</t>
  </si>
  <si>
    <t xml:space="preserve"> Информация о расходовании средств субвенций  в 2016 год                                                                                                                                                                                               МБОУ Кринично - Лугская сош </t>
  </si>
  <si>
    <t>журналы</t>
  </si>
  <si>
    <t>компьютер в сборе</t>
  </si>
  <si>
    <t>плашет для д/с</t>
  </si>
  <si>
    <t>з/части к компьютеру</t>
  </si>
  <si>
    <t>мебель</t>
  </si>
  <si>
    <t>журналы и канцтовары</t>
  </si>
  <si>
    <t>моющие ,игрушки</t>
  </si>
  <si>
    <t>учебники,световой столик</t>
  </si>
  <si>
    <t>рабочие тетради, наборы для математики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</si>
</sst>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р_."/>
    <numFmt numFmtId="173" formatCode="0.0"/>
    <numFmt numFmtId="174" formatCode="#,##0.000_р_."/>
    <numFmt numFmtId="175" formatCode="#,##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Border="1" applyAlignment="1">
      <alignment/>
    </xf>
    <xf numFmtId="175" fontId="5" fillId="0" borderId="0" xfId="0" applyNumberFormat="1" applyFont="1" applyFill="1" applyBorder="1" applyAlignment="1">
      <alignment wrapText="1"/>
    </xf>
    <xf numFmtId="172" fontId="5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75" fontId="6" fillId="33" borderId="10" xfId="0" applyNumberFormat="1" applyFont="1" applyFill="1" applyBorder="1" applyAlignment="1">
      <alignment horizontal="left" wrapText="1"/>
    </xf>
    <xf numFmtId="2" fontId="6" fillId="34" borderId="10" xfId="0" applyNumberFormat="1" applyFont="1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175" fontId="6" fillId="33" borderId="10" xfId="0" applyNumberFormat="1" applyFont="1" applyFill="1" applyBorder="1" applyAlignment="1">
      <alignment wrapText="1"/>
    </xf>
    <xf numFmtId="175" fontId="7" fillId="0" borderId="10" xfId="0" applyNumberFormat="1" applyFont="1" applyFill="1" applyBorder="1" applyAlignment="1">
      <alignment wrapText="1"/>
    </xf>
    <xf numFmtId="175" fontId="6" fillId="35" borderId="1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72" fontId="5" fillId="0" borderId="11" xfId="0" applyNumberFormat="1" applyFont="1" applyFill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/>
    </xf>
    <xf numFmtId="175" fontId="7" fillId="35" borderId="10" xfId="0" applyNumberFormat="1" applyFont="1" applyFill="1" applyBorder="1" applyAlignment="1">
      <alignment horizontal="left" wrapText="1"/>
    </xf>
    <xf numFmtId="2" fontId="0" fillId="0" borderId="0" xfId="0" applyNumberForma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2" fontId="6" fillId="35" borderId="0" xfId="0" applyNumberFormat="1" applyFont="1" applyFill="1" applyBorder="1" applyAlignment="1">
      <alignment/>
    </xf>
    <xf numFmtId="175" fontId="6" fillId="35" borderId="10" xfId="0" applyNumberFormat="1" applyFont="1" applyFill="1" applyBorder="1" applyAlignment="1">
      <alignment horizontal="left" wrapText="1"/>
    </xf>
    <xf numFmtId="4" fontId="7" fillId="36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vertical="center"/>
    </xf>
    <xf numFmtId="172" fontId="6" fillId="0" borderId="14" xfId="0" applyNumberFormat="1" applyFont="1" applyFill="1" applyBorder="1" applyAlignment="1">
      <alignment horizontal="center" wrapText="1"/>
    </xf>
    <xf numFmtId="172" fontId="6" fillId="0" borderId="15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175" fontId="6" fillId="0" borderId="14" xfId="0" applyNumberFormat="1" applyFont="1" applyFill="1" applyBorder="1" applyAlignment="1">
      <alignment horizontal="center" wrapText="1"/>
    </xf>
    <xf numFmtId="175" fontId="6" fillId="0" borderId="15" xfId="0" applyNumberFormat="1" applyFont="1" applyFill="1" applyBorder="1" applyAlignment="1">
      <alignment horizontal="center" wrapText="1"/>
    </xf>
    <xf numFmtId="175" fontId="5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75" fontId="5" fillId="0" borderId="16" xfId="0" applyNumberFormat="1" applyFont="1" applyFill="1" applyBorder="1" applyAlignment="1">
      <alignment wrapText="1"/>
    </xf>
    <xf numFmtId="0" fontId="0" fillId="0" borderId="16" xfId="0" applyBorder="1" applyAlignment="1">
      <alignment/>
    </xf>
    <xf numFmtId="175" fontId="6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2"/>
  <sheetViews>
    <sheetView tabSelected="1" view="pageBreakPreview" zoomScaleSheetLayoutView="100" zoomScalePageLayoutView="0" workbookViewId="0" topLeftCell="A46">
      <selection activeCell="M34" sqref="M34"/>
    </sheetView>
  </sheetViews>
  <sheetFormatPr defaultColWidth="9.140625" defaultRowHeight="12.75"/>
  <cols>
    <col min="1" max="1" width="23.28125" style="1" customWidth="1"/>
    <col min="2" max="2" width="17.421875" style="1" customWidth="1"/>
    <col min="3" max="7" width="16.57421875" style="1" customWidth="1"/>
    <col min="8" max="8" width="13.7109375" style="1" customWidth="1"/>
    <col min="9" max="13" width="14.8515625" style="1" customWidth="1"/>
    <col min="14" max="14" width="13.28125" style="2" customWidth="1"/>
    <col min="15" max="15" width="14.421875" style="2" customWidth="1"/>
    <col min="16" max="16384" width="9.140625" style="2" customWidth="1"/>
  </cols>
  <sheetData>
    <row r="1" ht="12.75" customHeight="1"/>
    <row r="2" spans="1:13" ht="37.5" customHeight="1">
      <c r="A2" s="34" t="s">
        <v>34</v>
      </c>
      <c r="B2" s="34"/>
      <c r="C2" s="35"/>
      <c r="D2" s="35"/>
      <c r="E2" s="35"/>
      <c r="F2" s="35"/>
      <c r="G2" s="35"/>
      <c r="H2" s="35"/>
      <c r="I2" s="7"/>
      <c r="J2" s="7"/>
      <c r="K2" s="7"/>
      <c r="L2" s="7"/>
      <c r="M2" s="7"/>
    </row>
    <row r="3" spans="1:15" ht="18" customHeight="1">
      <c r="A3" s="35"/>
      <c r="B3" s="35"/>
      <c r="C3" s="35"/>
      <c r="D3" s="35"/>
      <c r="E3" s="35"/>
      <c r="F3" s="35"/>
      <c r="G3" s="35"/>
      <c r="H3" s="35"/>
      <c r="I3" s="7"/>
      <c r="J3" s="7"/>
      <c r="K3" s="7"/>
      <c r="L3" s="7"/>
      <c r="M3" s="7"/>
      <c r="O3" s="26" t="s">
        <v>32</v>
      </c>
    </row>
    <row r="4" spans="1:15" ht="18" customHeight="1">
      <c r="A4" s="16"/>
      <c r="B4" s="17" t="s">
        <v>15</v>
      </c>
      <c r="C4" s="18"/>
      <c r="D4" s="17" t="s">
        <v>16</v>
      </c>
      <c r="E4" s="18"/>
      <c r="F4" s="17" t="s">
        <v>17</v>
      </c>
      <c r="G4" s="18"/>
      <c r="H4" s="17" t="s">
        <v>18</v>
      </c>
      <c r="I4" s="18"/>
      <c r="J4" s="21" t="s">
        <v>19</v>
      </c>
      <c r="K4" s="21"/>
      <c r="L4" s="22" t="s">
        <v>20</v>
      </c>
      <c r="M4" s="21"/>
      <c r="N4" s="30" t="s">
        <v>27</v>
      </c>
      <c r="O4" s="31"/>
    </row>
    <row r="5" spans="1:15" s="3" customFormat="1" ht="12.75" customHeight="1">
      <c r="A5" s="38"/>
      <c r="B5" s="32" t="s">
        <v>10</v>
      </c>
      <c r="C5" s="28" t="s">
        <v>13</v>
      </c>
      <c r="D5" s="32" t="s">
        <v>10</v>
      </c>
      <c r="E5" s="28" t="s">
        <v>13</v>
      </c>
      <c r="F5" s="32" t="s">
        <v>10</v>
      </c>
      <c r="G5" s="28" t="s">
        <v>13</v>
      </c>
      <c r="H5" s="32" t="s">
        <v>10</v>
      </c>
      <c r="I5" s="28" t="s">
        <v>13</v>
      </c>
      <c r="J5" s="32" t="s">
        <v>10</v>
      </c>
      <c r="K5" s="28" t="s">
        <v>13</v>
      </c>
      <c r="L5" s="32" t="s">
        <v>10</v>
      </c>
      <c r="M5" s="28" t="s">
        <v>13</v>
      </c>
      <c r="N5" s="32" t="s">
        <v>10</v>
      </c>
      <c r="O5" s="28" t="s">
        <v>13</v>
      </c>
    </row>
    <row r="6" spans="1:15" s="3" customFormat="1" ht="31.5" customHeight="1">
      <c r="A6" s="38"/>
      <c r="B6" s="33"/>
      <c r="C6" s="29"/>
      <c r="D6" s="33"/>
      <c r="E6" s="29"/>
      <c r="F6" s="33"/>
      <c r="G6" s="29"/>
      <c r="H6" s="33"/>
      <c r="I6" s="29"/>
      <c r="J6" s="33"/>
      <c r="K6" s="29"/>
      <c r="L6" s="33"/>
      <c r="M6" s="29"/>
      <c r="N6" s="33"/>
      <c r="O6" s="29"/>
    </row>
    <row r="7" spans="1:15" ht="15.75">
      <c r="A7" s="9">
        <v>211</v>
      </c>
      <c r="B7" s="10">
        <v>507110.23</v>
      </c>
      <c r="C7" s="10">
        <v>234000</v>
      </c>
      <c r="D7" s="10">
        <v>494837.05</v>
      </c>
      <c r="E7" s="10">
        <v>508127.45</v>
      </c>
      <c r="F7" s="10">
        <v>499742.54</v>
      </c>
      <c r="G7" s="10">
        <v>509217.4</v>
      </c>
      <c r="H7" s="10">
        <v>591804.7</v>
      </c>
      <c r="I7" s="10">
        <v>588530.16</v>
      </c>
      <c r="J7" s="10">
        <v>751300.79</v>
      </c>
      <c r="K7" s="10">
        <v>647067.82</v>
      </c>
      <c r="L7" s="10">
        <v>1453232.39</v>
      </c>
      <c r="M7" s="10">
        <v>1159568.37</v>
      </c>
      <c r="N7" s="10">
        <f>B7+D7+F7+H7+J7+L7</f>
        <v>4298027.7</v>
      </c>
      <c r="O7" s="10">
        <f>C7+E7+G7+I7+K7+M7</f>
        <v>3646511.2</v>
      </c>
    </row>
    <row r="8" spans="1:15" ht="15.75">
      <c r="A8" s="9" t="s">
        <v>5</v>
      </c>
      <c r="B8" s="10">
        <f aca="true" t="shared" si="0" ref="B8:G8">B9</f>
        <v>2000</v>
      </c>
      <c r="C8" s="10">
        <f t="shared" si="0"/>
        <v>1000</v>
      </c>
      <c r="D8" s="10">
        <f t="shared" si="0"/>
        <v>2500</v>
      </c>
      <c r="E8" s="10">
        <f t="shared" si="0"/>
        <v>3500</v>
      </c>
      <c r="F8" s="10">
        <f t="shared" si="0"/>
        <v>2500</v>
      </c>
      <c r="G8" s="10">
        <f t="shared" si="0"/>
        <v>500</v>
      </c>
      <c r="H8" s="10">
        <f aca="true" t="shared" si="1" ref="H8:M8">H9</f>
        <v>3500</v>
      </c>
      <c r="I8" s="10">
        <f t="shared" si="1"/>
        <v>5500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aca="true" t="shared" si="2" ref="N8:N25">B8+D8+F8+H8+J8+L8</f>
        <v>10500</v>
      </c>
      <c r="O8" s="10">
        <f aca="true" t="shared" si="3" ref="O8:O25">C8+E8+G8+I8+K8+M8</f>
        <v>10500</v>
      </c>
    </row>
    <row r="9" spans="1:15" ht="35.25" customHeight="1">
      <c r="A9" s="19" t="s">
        <v>8</v>
      </c>
      <c r="B9" s="11">
        <v>2000</v>
      </c>
      <c r="C9" s="11">
        <v>1000</v>
      </c>
      <c r="D9" s="11">
        <v>2500</v>
      </c>
      <c r="E9" s="11">
        <v>3500</v>
      </c>
      <c r="F9" s="11">
        <v>2500</v>
      </c>
      <c r="G9" s="11">
        <v>500</v>
      </c>
      <c r="H9" s="11">
        <v>3500</v>
      </c>
      <c r="I9" s="11">
        <v>5500</v>
      </c>
      <c r="J9" s="11"/>
      <c r="K9" s="11"/>
      <c r="L9" s="11"/>
      <c r="M9" s="11"/>
      <c r="N9" s="10">
        <f t="shared" si="2"/>
        <v>10500</v>
      </c>
      <c r="O9" s="10">
        <f t="shared" si="3"/>
        <v>10500</v>
      </c>
    </row>
    <row r="10" spans="1:15" ht="15.75">
      <c r="A10" s="9">
        <v>213</v>
      </c>
      <c r="B10" s="10">
        <v>153382.17</v>
      </c>
      <c r="C10" s="10"/>
      <c r="D10" s="10">
        <v>153382.17</v>
      </c>
      <c r="E10" s="10">
        <v>153221.43</v>
      </c>
      <c r="F10" s="10">
        <v>157108.21</v>
      </c>
      <c r="G10" s="10">
        <v>157108.21</v>
      </c>
      <c r="H10" s="10">
        <v>173066.77</v>
      </c>
      <c r="I10" s="10">
        <v>155412.09</v>
      </c>
      <c r="J10" s="10">
        <v>179067.13</v>
      </c>
      <c r="K10" s="10">
        <v>171197.59</v>
      </c>
      <c r="L10" s="10">
        <v>289688.77</v>
      </c>
      <c r="M10" s="10">
        <v>179067.13</v>
      </c>
      <c r="N10" s="10">
        <f t="shared" si="2"/>
        <v>1105695.2200000002</v>
      </c>
      <c r="O10" s="10">
        <f t="shared" si="3"/>
        <v>816006.45</v>
      </c>
    </row>
    <row r="11" spans="1:15" ht="15.75">
      <c r="A11" s="9">
        <v>221</v>
      </c>
      <c r="B11" s="10"/>
      <c r="C11" s="10"/>
      <c r="D11" s="10">
        <v>3928.39</v>
      </c>
      <c r="E11" s="10">
        <v>3928.39</v>
      </c>
      <c r="F11" s="10">
        <v>3853.25</v>
      </c>
      <c r="G11" s="10">
        <v>3853.25</v>
      </c>
      <c r="H11" s="10">
        <v>3951.09</v>
      </c>
      <c r="I11" s="10">
        <v>3951.09</v>
      </c>
      <c r="J11" s="10">
        <v>3882.08</v>
      </c>
      <c r="K11" s="10">
        <v>3882.08</v>
      </c>
      <c r="L11" s="10">
        <v>3978.84</v>
      </c>
      <c r="M11" s="10">
        <v>3978.84</v>
      </c>
      <c r="N11" s="10">
        <f t="shared" si="2"/>
        <v>19593.65</v>
      </c>
      <c r="O11" s="10">
        <f t="shared" si="3"/>
        <v>19593.65</v>
      </c>
    </row>
    <row r="12" spans="1:15" ht="21" customHeight="1">
      <c r="A12" s="9">
        <v>222</v>
      </c>
      <c r="B12" s="10">
        <v>311.6</v>
      </c>
      <c r="C12" s="10">
        <v>311.6</v>
      </c>
      <c r="D12" s="10">
        <v>426.4</v>
      </c>
      <c r="E12" s="10">
        <v>426.4</v>
      </c>
      <c r="F12" s="10"/>
      <c r="G12" s="10"/>
      <c r="H12" s="10">
        <v>1237.44</v>
      </c>
      <c r="I12" s="10">
        <v>1237.44</v>
      </c>
      <c r="J12" s="10"/>
      <c r="K12" s="10"/>
      <c r="L12" s="10"/>
      <c r="M12" s="10"/>
      <c r="N12" s="10">
        <f t="shared" si="2"/>
        <v>1975.44</v>
      </c>
      <c r="O12" s="10">
        <f t="shared" si="3"/>
        <v>1975.44</v>
      </c>
    </row>
    <row r="13" spans="1:15" s="4" customFormat="1" ht="20.25" customHeight="1">
      <c r="A13" s="12" t="s">
        <v>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>
        <f t="shared" si="2"/>
        <v>0</v>
      </c>
      <c r="O13" s="10">
        <f t="shared" si="3"/>
        <v>0</v>
      </c>
    </row>
    <row r="14" spans="1:15" s="4" customFormat="1" ht="24" customHeight="1">
      <c r="A14" s="9">
        <v>224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f t="shared" si="2"/>
        <v>0</v>
      </c>
      <c r="O14" s="10">
        <f t="shared" si="3"/>
        <v>0</v>
      </c>
    </row>
    <row r="15" spans="1:15" s="4" customFormat="1" ht="30.75" customHeight="1">
      <c r="A15" s="12" t="s">
        <v>29</v>
      </c>
      <c r="B15" s="10"/>
      <c r="C15" s="10"/>
      <c r="D15" s="10"/>
      <c r="E15" s="10"/>
      <c r="F15" s="10"/>
      <c r="G15" s="10"/>
      <c r="H15" s="10"/>
      <c r="I15" s="10"/>
      <c r="J15" s="10">
        <v>4950</v>
      </c>
      <c r="K15" s="10"/>
      <c r="L15" s="10"/>
      <c r="M15" s="10"/>
      <c r="N15" s="10">
        <f t="shared" si="2"/>
        <v>4950</v>
      </c>
      <c r="O15" s="10">
        <f t="shared" si="3"/>
        <v>0</v>
      </c>
    </row>
    <row r="16" spans="1:15" s="4" customFormat="1" ht="15.75">
      <c r="A16" s="12" t="s">
        <v>1</v>
      </c>
      <c r="B16" s="10">
        <f>B17+B19</f>
        <v>4496</v>
      </c>
      <c r="C16" s="10">
        <f>C17+C19</f>
        <v>4400</v>
      </c>
      <c r="D16" s="10">
        <f>D17+D18+D19</f>
        <v>17925.989999999998</v>
      </c>
      <c r="E16" s="10">
        <f>E17+E18+E19</f>
        <v>18021.989999999998</v>
      </c>
      <c r="F16" s="10">
        <f>F17+F19+F18</f>
        <v>6696</v>
      </c>
      <c r="G16" s="10">
        <f>G17+G18+G19</f>
        <v>48</v>
      </c>
      <c r="H16" s="10">
        <f>H17+H19</f>
        <v>4640</v>
      </c>
      <c r="I16" s="10">
        <f>I17+I18+I19</f>
        <v>11288</v>
      </c>
      <c r="J16" s="10">
        <f>J17+J19</f>
        <v>0</v>
      </c>
      <c r="K16" s="10">
        <f>J16</f>
        <v>0</v>
      </c>
      <c r="L16" s="10">
        <f>L17+L19</f>
        <v>0</v>
      </c>
      <c r="M16" s="10">
        <f aca="true" t="shared" si="4" ref="M16:M21">L16</f>
        <v>0</v>
      </c>
      <c r="N16" s="10">
        <f t="shared" si="2"/>
        <v>33757.99</v>
      </c>
      <c r="O16" s="10">
        <f t="shared" si="3"/>
        <v>33757.99</v>
      </c>
    </row>
    <row r="17" spans="1:15" ht="32.25" customHeight="1">
      <c r="A17" s="13" t="s">
        <v>6</v>
      </c>
      <c r="B17" s="11"/>
      <c r="C17" s="11"/>
      <c r="D17" s="11">
        <v>8000</v>
      </c>
      <c r="E17" s="11">
        <v>8000</v>
      </c>
      <c r="F17" s="11"/>
      <c r="G17" s="11"/>
      <c r="H17" s="11"/>
      <c r="I17" s="11"/>
      <c r="J17" s="11"/>
      <c r="K17" s="11"/>
      <c r="L17" s="11"/>
      <c r="M17" s="11"/>
      <c r="N17" s="10">
        <f t="shared" si="2"/>
        <v>8000</v>
      </c>
      <c r="O17" s="10">
        <f t="shared" si="3"/>
        <v>8000</v>
      </c>
    </row>
    <row r="18" spans="1:15" ht="32.25" customHeight="1">
      <c r="A18" s="13" t="s">
        <v>30</v>
      </c>
      <c r="B18" s="11"/>
      <c r="C18" s="11"/>
      <c r="D18" s="11">
        <v>3229.99</v>
      </c>
      <c r="E18" s="11">
        <v>3229.99</v>
      </c>
      <c r="F18" s="11"/>
      <c r="G18" s="11"/>
      <c r="H18" s="11"/>
      <c r="I18" s="11"/>
      <c r="J18" s="11"/>
      <c r="K18" s="11"/>
      <c r="L18" s="11"/>
      <c r="M18" s="11"/>
      <c r="N18" s="10">
        <f t="shared" si="2"/>
        <v>3229.99</v>
      </c>
      <c r="O18" s="10">
        <f t="shared" si="3"/>
        <v>3229.99</v>
      </c>
    </row>
    <row r="19" spans="1:15" ht="28.5" customHeight="1">
      <c r="A19" s="19" t="s">
        <v>9</v>
      </c>
      <c r="B19" s="11">
        <v>4496</v>
      </c>
      <c r="C19" s="11">
        <v>4400</v>
      </c>
      <c r="D19" s="11">
        <v>6696</v>
      </c>
      <c r="E19" s="11">
        <v>6792</v>
      </c>
      <c r="F19" s="11">
        <v>6696</v>
      </c>
      <c r="G19" s="11">
        <v>48</v>
      </c>
      <c r="H19" s="11">
        <v>4640</v>
      </c>
      <c r="I19" s="11">
        <v>11288</v>
      </c>
      <c r="J19" s="11"/>
      <c r="K19" s="11"/>
      <c r="L19" s="11"/>
      <c r="M19" s="11"/>
      <c r="N19" s="10">
        <f t="shared" si="2"/>
        <v>22528</v>
      </c>
      <c r="O19" s="10">
        <f>C19+E19+G19+I19+K19+M19</f>
        <v>22528</v>
      </c>
    </row>
    <row r="20" spans="1:15" ht="27.75" customHeight="1">
      <c r="A20" s="9" t="s">
        <v>4</v>
      </c>
      <c r="B20" s="10"/>
      <c r="C20" s="10"/>
      <c r="D20" s="10"/>
      <c r="E20" s="10">
        <f>D20</f>
        <v>0</v>
      </c>
      <c r="F20" s="10"/>
      <c r="G20" s="10">
        <f>F20</f>
        <v>0</v>
      </c>
      <c r="H20" s="10"/>
      <c r="I20" s="10">
        <f>H20</f>
        <v>0</v>
      </c>
      <c r="J20" s="10"/>
      <c r="K20" s="10">
        <f>J20</f>
        <v>0</v>
      </c>
      <c r="L20" s="10"/>
      <c r="M20" s="10">
        <f t="shared" si="4"/>
        <v>0</v>
      </c>
      <c r="N20" s="10">
        <f t="shared" si="2"/>
        <v>0</v>
      </c>
      <c r="O20" s="10">
        <f t="shared" si="3"/>
        <v>0</v>
      </c>
    </row>
    <row r="21" spans="1:15" ht="15.75">
      <c r="A21" s="12" t="s">
        <v>2</v>
      </c>
      <c r="B21" s="10"/>
      <c r="C21" s="10"/>
      <c r="D21" s="10"/>
      <c r="E21" s="10">
        <f>D21</f>
        <v>0</v>
      </c>
      <c r="F21" s="10"/>
      <c r="G21" s="10">
        <f>F21</f>
        <v>0</v>
      </c>
      <c r="H21" s="10"/>
      <c r="I21" s="10">
        <f>H21</f>
        <v>0</v>
      </c>
      <c r="J21" s="10">
        <f>J24+J25</f>
        <v>0</v>
      </c>
      <c r="K21" s="10">
        <f>J21</f>
        <v>0</v>
      </c>
      <c r="L21" s="10"/>
      <c r="M21" s="10">
        <f t="shared" si="4"/>
        <v>0</v>
      </c>
      <c r="N21" s="10">
        <f t="shared" si="2"/>
        <v>0</v>
      </c>
      <c r="O21" s="10">
        <f t="shared" si="3"/>
        <v>0</v>
      </c>
    </row>
    <row r="22" spans="1:15" ht="15.75">
      <c r="A22" s="14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0"/>
      <c r="O22" s="10"/>
    </row>
    <row r="23" spans="1:15" ht="15.75">
      <c r="A23" s="14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0"/>
      <c r="O23" s="10"/>
    </row>
    <row r="24" spans="1:15" ht="15.75">
      <c r="A24" s="14" t="s">
        <v>35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0">
        <f t="shared" si="2"/>
        <v>0</v>
      </c>
      <c r="O24" s="10">
        <f t="shared" si="3"/>
        <v>0</v>
      </c>
    </row>
    <row r="25" spans="1:15" ht="47.25">
      <c r="A25" s="14" t="s">
        <v>33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0">
        <f t="shared" si="2"/>
        <v>0</v>
      </c>
      <c r="O25" s="10">
        <f t="shared" si="3"/>
        <v>0</v>
      </c>
    </row>
    <row r="26" spans="1:15" ht="15.75">
      <c r="A26" s="12" t="s">
        <v>3</v>
      </c>
      <c r="B26" s="10">
        <f aca="true" t="shared" si="5" ref="B26:M26">B7+B8+B10+B11+B12+B13+B14+B15+B16++B20+B21</f>
        <v>667300</v>
      </c>
      <c r="C26" s="10">
        <f t="shared" si="5"/>
        <v>239711.6</v>
      </c>
      <c r="D26" s="10">
        <f>D7+D8+D10+D11+D12+D13+D14+D15+D16++D20+D21</f>
        <v>673000</v>
      </c>
      <c r="E26" s="10">
        <f t="shared" si="5"/>
        <v>687225.66</v>
      </c>
      <c r="F26" s="10">
        <f t="shared" si="5"/>
        <v>669900</v>
      </c>
      <c r="G26" s="10">
        <f t="shared" si="5"/>
        <v>670726.86</v>
      </c>
      <c r="H26" s="10">
        <f t="shared" si="5"/>
        <v>778199.9999999999</v>
      </c>
      <c r="I26" s="10">
        <f t="shared" si="5"/>
        <v>765918.7799999999</v>
      </c>
      <c r="J26" s="10">
        <f t="shared" si="5"/>
        <v>939200</v>
      </c>
      <c r="K26" s="10">
        <f t="shared" si="5"/>
        <v>822147.4899999999</v>
      </c>
      <c r="L26" s="10">
        <f t="shared" si="5"/>
        <v>1746900</v>
      </c>
      <c r="M26" s="10">
        <f t="shared" si="5"/>
        <v>1342614.34</v>
      </c>
      <c r="N26" s="10">
        <f>B26+D26+F26+H26+J26+L26</f>
        <v>5474500</v>
      </c>
      <c r="O26" s="10">
        <f>C26+E26+G26+I26+K26+M26</f>
        <v>4528344.7299999995</v>
      </c>
    </row>
    <row r="27" spans="1:15" ht="21" customHeight="1">
      <c r="A27" s="36"/>
      <c r="B27" s="37"/>
      <c r="C27" s="37"/>
      <c r="D27" s="37"/>
      <c r="E27" s="37"/>
      <c r="F27" s="37"/>
      <c r="G27" s="37"/>
      <c r="H27" s="37"/>
      <c r="I27" s="15"/>
      <c r="J27" s="15"/>
      <c r="K27" s="15"/>
      <c r="L27" s="15"/>
      <c r="M27" s="15"/>
      <c r="N27" s="20"/>
      <c r="O27" s="20"/>
    </row>
    <row r="28" spans="1:13" ht="12" customHeight="1">
      <c r="A28" s="5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24" customHeight="1">
      <c r="A29" s="34"/>
      <c r="B29" s="39"/>
      <c r="C29" s="39"/>
      <c r="D29" s="39"/>
      <c r="E29" s="39"/>
      <c r="F29" s="39"/>
      <c r="G29" s="39"/>
      <c r="H29" s="6"/>
      <c r="I29" s="6"/>
      <c r="J29" s="6"/>
      <c r="K29" s="6"/>
      <c r="L29" s="6"/>
      <c r="M29" s="6"/>
    </row>
    <row r="30" spans="1:15" ht="24" customHeight="1">
      <c r="A30" s="5"/>
      <c r="B30" s="8"/>
      <c r="C30" s="8"/>
      <c r="D30" s="8"/>
      <c r="E30" s="8"/>
      <c r="F30" s="8"/>
      <c r="G30" s="8"/>
      <c r="H30" s="6"/>
      <c r="I30" s="6"/>
      <c r="J30" s="6"/>
      <c r="K30" s="6"/>
      <c r="L30" s="6"/>
      <c r="M30" s="6"/>
      <c r="O30" s="26"/>
    </row>
    <row r="31" spans="1:15" ht="24" customHeight="1">
      <c r="A31" s="16"/>
      <c r="B31" s="17" t="s">
        <v>21</v>
      </c>
      <c r="C31" s="18"/>
      <c r="D31" s="17" t="s">
        <v>22</v>
      </c>
      <c r="E31" s="18"/>
      <c r="F31" s="17" t="s">
        <v>23</v>
      </c>
      <c r="G31" s="18"/>
      <c r="H31" s="17" t="s">
        <v>24</v>
      </c>
      <c r="I31" s="18"/>
      <c r="J31" s="21" t="s">
        <v>25</v>
      </c>
      <c r="K31" s="21"/>
      <c r="L31" s="22" t="s">
        <v>26</v>
      </c>
      <c r="M31" s="21"/>
      <c r="N31" s="30" t="s">
        <v>14</v>
      </c>
      <c r="O31" s="31"/>
    </row>
    <row r="32" spans="1:15" ht="24" customHeight="1">
      <c r="A32" s="38"/>
      <c r="B32" s="32" t="s">
        <v>10</v>
      </c>
      <c r="C32" s="28" t="s">
        <v>13</v>
      </c>
      <c r="D32" s="32" t="s">
        <v>10</v>
      </c>
      <c r="E32" s="28" t="s">
        <v>13</v>
      </c>
      <c r="F32" s="32" t="s">
        <v>10</v>
      </c>
      <c r="G32" s="28" t="s">
        <v>13</v>
      </c>
      <c r="H32" s="32" t="s">
        <v>10</v>
      </c>
      <c r="I32" s="28" t="s">
        <v>13</v>
      </c>
      <c r="J32" s="32" t="s">
        <v>10</v>
      </c>
      <c r="K32" s="28" t="s">
        <v>13</v>
      </c>
      <c r="L32" s="32" t="s">
        <v>10</v>
      </c>
      <c r="M32" s="28" t="s">
        <v>13</v>
      </c>
      <c r="N32" s="32" t="s">
        <v>10</v>
      </c>
      <c r="O32" s="28" t="s">
        <v>13</v>
      </c>
    </row>
    <row r="33" spans="1:15" ht="24" customHeight="1">
      <c r="A33" s="38"/>
      <c r="B33" s="33"/>
      <c r="C33" s="29"/>
      <c r="D33" s="33"/>
      <c r="E33" s="29"/>
      <c r="F33" s="33"/>
      <c r="G33" s="29"/>
      <c r="H33" s="33"/>
      <c r="I33" s="29"/>
      <c r="J33" s="33"/>
      <c r="K33" s="29"/>
      <c r="L33" s="33"/>
      <c r="M33" s="29"/>
      <c r="N33" s="33"/>
      <c r="O33" s="29"/>
    </row>
    <row r="34" spans="1:15" ht="24" customHeight="1">
      <c r="A34" s="9">
        <v>211</v>
      </c>
      <c r="B34" s="27">
        <v>555177.08</v>
      </c>
      <c r="C34" s="10">
        <v>188701.08</v>
      </c>
      <c r="D34" s="25">
        <v>206946.31</v>
      </c>
      <c r="E34" s="25">
        <v>-97161.17</v>
      </c>
      <c r="F34" s="10">
        <v>-173611.74</v>
      </c>
      <c r="G34" s="10">
        <v>583961</v>
      </c>
      <c r="H34" s="10">
        <v>221154.31</v>
      </c>
      <c r="I34" s="10">
        <v>197000</v>
      </c>
      <c r="J34" s="10">
        <v>300000</v>
      </c>
      <c r="K34" s="10">
        <v>499186.86</v>
      </c>
      <c r="L34" s="10">
        <v>867061.05</v>
      </c>
      <c r="M34" s="10">
        <v>1256555.74</v>
      </c>
      <c r="N34" s="10">
        <f>N7+B34+D34+F34+H34+J34+L34</f>
        <v>6274754.709999999</v>
      </c>
      <c r="O34" s="10">
        <f>O7+C34+E34+G34+I34+K34+M34</f>
        <v>6274754.710000001</v>
      </c>
    </row>
    <row r="35" spans="1:15" ht="24" customHeight="1">
      <c r="A35" s="9" t="s">
        <v>5</v>
      </c>
      <c r="B35" s="10">
        <f>B36+B37</f>
        <v>0</v>
      </c>
      <c r="C35" s="10">
        <f>C36+C37</f>
        <v>0</v>
      </c>
      <c r="D35" s="10">
        <f aca="true" t="shared" si="6" ref="D35:M35">D36+D37</f>
        <v>0</v>
      </c>
      <c r="E35" s="10">
        <f t="shared" si="6"/>
        <v>0</v>
      </c>
      <c r="F35" s="10">
        <f t="shared" si="6"/>
        <v>2000</v>
      </c>
      <c r="G35" s="10">
        <f t="shared" si="6"/>
        <v>2000</v>
      </c>
      <c r="H35" s="10">
        <f t="shared" si="6"/>
        <v>0</v>
      </c>
      <c r="I35" s="10">
        <f t="shared" si="6"/>
        <v>0</v>
      </c>
      <c r="J35" s="10">
        <f t="shared" si="6"/>
        <v>1926.08</v>
      </c>
      <c r="K35" s="10">
        <f t="shared" si="6"/>
        <v>1926.08</v>
      </c>
      <c r="L35" s="10">
        <f t="shared" si="6"/>
        <v>1000</v>
      </c>
      <c r="M35" s="10">
        <f t="shared" si="6"/>
        <v>1000</v>
      </c>
      <c r="N35" s="10">
        <f>N8+B35+D35+F35+H35+J35+L35</f>
        <v>15426.08</v>
      </c>
      <c r="O35" s="10">
        <f>O8+C35+E35+G35+I35+K35+M35</f>
        <v>15426.08</v>
      </c>
    </row>
    <row r="36" spans="1:15" ht="24" customHeight="1">
      <c r="A36" s="19" t="s">
        <v>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0"/>
      <c r="O36" s="10"/>
    </row>
    <row r="37" spans="1:15" ht="32.25" customHeight="1">
      <c r="A37" s="19" t="s">
        <v>8</v>
      </c>
      <c r="B37" s="11"/>
      <c r="C37" s="11"/>
      <c r="D37" s="11"/>
      <c r="E37" s="11"/>
      <c r="F37" s="11">
        <v>2000</v>
      </c>
      <c r="G37" s="11">
        <v>2000</v>
      </c>
      <c r="H37" s="11"/>
      <c r="I37" s="11"/>
      <c r="J37" s="11">
        <v>1926.08</v>
      </c>
      <c r="K37" s="11">
        <v>1926.08</v>
      </c>
      <c r="L37" s="11">
        <v>1000</v>
      </c>
      <c r="M37" s="11">
        <v>1000</v>
      </c>
      <c r="N37" s="10">
        <f aca="true" t="shared" si="7" ref="N37:N48">N9+B37+D37+F37+H37+J37+L37</f>
        <v>15426.08</v>
      </c>
      <c r="O37" s="10">
        <f aca="true" t="shared" si="8" ref="O37:O47">O9+C37+E37+G37+I37+K37+M37</f>
        <v>15426.08</v>
      </c>
    </row>
    <row r="38" spans="1:15" ht="24" customHeight="1">
      <c r="A38" s="9">
        <v>213</v>
      </c>
      <c r="B38" s="10">
        <v>52501.58</v>
      </c>
      <c r="C38" s="10">
        <v>289636.89</v>
      </c>
      <c r="D38" s="25">
        <v>37381.55</v>
      </c>
      <c r="E38" s="25">
        <v>89883.13</v>
      </c>
      <c r="F38" s="10">
        <v>146236.58</v>
      </c>
      <c r="G38" s="10">
        <v>146288.46</v>
      </c>
      <c r="H38" s="10">
        <v>200000</v>
      </c>
      <c r="I38" s="10"/>
      <c r="J38" s="10">
        <v>236798.94</v>
      </c>
      <c r="K38" s="10">
        <v>150398.68</v>
      </c>
      <c r="L38" s="10">
        <v>132289.83</v>
      </c>
      <c r="M38" s="10">
        <v>418690.09</v>
      </c>
      <c r="N38" s="10">
        <f t="shared" si="7"/>
        <v>1910903.7000000004</v>
      </c>
      <c r="O38" s="10">
        <f t="shared" si="8"/>
        <v>1910903.6999999997</v>
      </c>
    </row>
    <row r="39" spans="1:15" ht="24" customHeight="1">
      <c r="A39" s="9">
        <v>221</v>
      </c>
      <c r="B39" s="10">
        <v>3860.84</v>
      </c>
      <c r="C39" s="10">
        <v>3860.84</v>
      </c>
      <c r="D39" s="10">
        <v>3938.72</v>
      </c>
      <c r="E39" s="10">
        <v>3938.72</v>
      </c>
      <c r="F39" s="10">
        <v>3882.08</v>
      </c>
      <c r="G39" s="10">
        <v>3882.08</v>
      </c>
      <c r="H39" s="10">
        <v>22702.51</v>
      </c>
      <c r="I39" s="10">
        <v>22702.51</v>
      </c>
      <c r="J39" s="10">
        <v>3984.98</v>
      </c>
      <c r="K39" s="10">
        <v>3984.98</v>
      </c>
      <c r="L39" s="10">
        <v>7826.22</v>
      </c>
      <c r="M39" s="10">
        <v>7826.22</v>
      </c>
      <c r="N39" s="10">
        <f t="shared" si="7"/>
        <v>65789</v>
      </c>
      <c r="O39" s="10">
        <f t="shared" si="8"/>
        <v>65789</v>
      </c>
    </row>
    <row r="40" spans="1:15" ht="24" customHeight="1">
      <c r="A40" s="9">
        <v>222</v>
      </c>
      <c r="B40" s="10"/>
      <c r="C40" s="10"/>
      <c r="D40" s="10"/>
      <c r="E40" s="10"/>
      <c r="F40" s="10">
        <v>282.08</v>
      </c>
      <c r="G40" s="10">
        <v>282.08</v>
      </c>
      <c r="H40" s="10"/>
      <c r="I40" s="10"/>
      <c r="J40" s="10"/>
      <c r="K40" s="10"/>
      <c r="L40" s="10"/>
      <c r="M40" s="10"/>
      <c r="N40" s="10">
        <f t="shared" si="7"/>
        <v>2257.52</v>
      </c>
      <c r="O40" s="10">
        <f t="shared" si="8"/>
        <v>2257.52</v>
      </c>
    </row>
    <row r="41" spans="1:15" ht="24" customHeight="1">
      <c r="A41" s="12" t="s">
        <v>0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>
        <f t="shared" si="7"/>
        <v>0</v>
      </c>
      <c r="O41" s="10">
        <f t="shared" si="8"/>
        <v>0</v>
      </c>
    </row>
    <row r="42" spans="1:15" ht="24" customHeight="1">
      <c r="A42" s="9">
        <v>224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>
        <f t="shared" si="7"/>
        <v>0</v>
      </c>
      <c r="O42" s="10">
        <f t="shared" si="8"/>
        <v>0</v>
      </c>
    </row>
    <row r="43" spans="1:15" ht="32.25" customHeight="1">
      <c r="A43" s="12" t="s">
        <v>28</v>
      </c>
      <c r="B43" s="10"/>
      <c r="C43" s="10">
        <v>4950</v>
      </c>
      <c r="D43" s="10"/>
      <c r="E43" s="10"/>
      <c r="F43" s="10"/>
      <c r="G43" s="10"/>
      <c r="H43" s="10"/>
      <c r="I43" s="10"/>
      <c r="J43" s="10"/>
      <c r="K43" s="10"/>
      <c r="L43" s="10">
        <v>5050</v>
      </c>
      <c r="M43" s="10">
        <v>5050</v>
      </c>
      <c r="N43" s="10">
        <f t="shared" si="7"/>
        <v>10000</v>
      </c>
      <c r="O43" s="10">
        <f t="shared" si="8"/>
        <v>10000</v>
      </c>
    </row>
    <row r="44" spans="1:15" ht="24" customHeight="1">
      <c r="A44" s="12" t="s">
        <v>1</v>
      </c>
      <c r="B44" s="10">
        <f>B45+B46+B47</f>
        <v>10000</v>
      </c>
      <c r="C44" s="10">
        <f>C45+C46+C47</f>
        <v>10000</v>
      </c>
      <c r="D44" s="10">
        <f aca="true" t="shared" si="9" ref="D44:M44">D45+D46+D47</f>
        <v>5733.42</v>
      </c>
      <c r="E44" s="10">
        <f t="shared" si="9"/>
        <v>5733.42</v>
      </c>
      <c r="F44" s="10">
        <f t="shared" si="9"/>
        <v>6552</v>
      </c>
      <c r="G44" s="10">
        <f t="shared" si="9"/>
        <v>6552</v>
      </c>
      <c r="H44" s="10">
        <f t="shared" si="9"/>
        <v>61143.18</v>
      </c>
      <c r="I44" s="10">
        <f t="shared" si="9"/>
        <v>61143.18</v>
      </c>
      <c r="J44" s="10">
        <f t="shared" si="9"/>
        <v>6290</v>
      </c>
      <c r="K44" s="10">
        <f t="shared" si="9"/>
        <v>6290</v>
      </c>
      <c r="L44" s="10">
        <f t="shared" si="9"/>
        <v>41397</v>
      </c>
      <c r="M44" s="10">
        <f t="shared" si="9"/>
        <v>41397</v>
      </c>
      <c r="N44" s="10">
        <f t="shared" si="7"/>
        <v>164873.59</v>
      </c>
      <c r="O44" s="10">
        <f t="shared" si="8"/>
        <v>164873.59</v>
      </c>
    </row>
    <row r="45" spans="1:15" ht="30" customHeight="1">
      <c r="A45" s="13" t="s">
        <v>6</v>
      </c>
      <c r="B45" s="11">
        <v>10000</v>
      </c>
      <c r="C45" s="11">
        <v>10000</v>
      </c>
      <c r="D45" s="11"/>
      <c r="E45" s="11"/>
      <c r="F45" s="11">
        <v>6360</v>
      </c>
      <c r="G45" s="11">
        <v>6360</v>
      </c>
      <c r="H45" s="11">
        <v>34543.18</v>
      </c>
      <c r="I45" s="11">
        <v>34543.18</v>
      </c>
      <c r="J45" s="11">
        <v>6290</v>
      </c>
      <c r="K45" s="11">
        <v>6290</v>
      </c>
      <c r="L45" s="11">
        <v>41301</v>
      </c>
      <c r="M45" s="11">
        <v>41301</v>
      </c>
      <c r="N45" s="10">
        <f t="shared" si="7"/>
        <v>106494.18</v>
      </c>
      <c r="O45" s="10">
        <f t="shared" si="8"/>
        <v>106494.18</v>
      </c>
    </row>
    <row r="46" spans="1:15" ht="30.75" customHeight="1">
      <c r="A46" s="13" t="s">
        <v>31</v>
      </c>
      <c r="B46" s="11"/>
      <c r="C46" s="11"/>
      <c r="D46" s="25">
        <v>5733.42</v>
      </c>
      <c r="E46" s="25">
        <v>5733.42</v>
      </c>
      <c r="F46" s="11"/>
      <c r="G46" s="11"/>
      <c r="H46" s="11">
        <v>26600</v>
      </c>
      <c r="I46" s="11">
        <v>26600</v>
      </c>
      <c r="J46" s="11"/>
      <c r="K46" s="11"/>
      <c r="L46" s="11"/>
      <c r="M46" s="11"/>
      <c r="N46" s="10">
        <f t="shared" si="7"/>
        <v>35563.41</v>
      </c>
      <c r="O46" s="10">
        <f t="shared" si="8"/>
        <v>35563.41</v>
      </c>
    </row>
    <row r="47" spans="1:15" ht="33.75" customHeight="1">
      <c r="A47" s="19" t="s">
        <v>9</v>
      </c>
      <c r="B47" s="11"/>
      <c r="C47" s="11"/>
      <c r="D47" s="11"/>
      <c r="E47" s="11"/>
      <c r="F47" s="11">
        <v>192</v>
      </c>
      <c r="G47" s="11">
        <v>192</v>
      </c>
      <c r="H47" s="11"/>
      <c r="I47" s="11"/>
      <c r="J47" s="11"/>
      <c r="K47" s="11"/>
      <c r="L47" s="11">
        <v>96</v>
      </c>
      <c r="M47" s="11">
        <v>96</v>
      </c>
      <c r="N47" s="10">
        <f t="shared" si="7"/>
        <v>22816</v>
      </c>
      <c r="O47" s="10">
        <f t="shared" si="8"/>
        <v>22816</v>
      </c>
    </row>
    <row r="48" spans="1:15" ht="24" customHeight="1">
      <c r="A48" s="9" t="s">
        <v>4</v>
      </c>
      <c r="B48" s="10">
        <f>B49+B50+B51+B52</f>
        <v>31467.8</v>
      </c>
      <c r="C48" s="10">
        <f>C49+C50+C51+C52</f>
        <v>31467.8</v>
      </c>
      <c r="D48" s="10">
        <f aca="true" t="shared" si="10" ref="D48:M48">D49+D50+D51+D52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0">
        <f t="shared" si="10"/>
        <v>704310</v>
      </c>
      <c r="M48" s="10">
        <f t="shared" si="10"/>
        <v>704310</v>
      </c>
      <c r="N48" s="10">
        <f t="shared" si="7"/>
        <v>735777.8</v>
      </c>
      <c r="O48" s="10">
        <f>O20+C48+E48+G48+I48+K48+M48</f>
        <v>735777.8</v>
      </c>
    </row>
    <row r="49" spans="1:15" ht="33" customHeight="1">
      <c r="A49" s="24" t="s">
        <v>42</v>
      </c>
      <c r="B49" s="11">
        <v>31467.8</v>
      </c>
      <c r="C49" s="11">
        <v>31467.8</v>
      </c>
      <c r="D49" s="11"/>
      <c r="E49" s="11"/>
      <c r="F49" s="11"/>
      <c r="G49" s="11"/>
      <c r="H49" s="11"/>
      <c r="I49" s="11"/>
      <c r="J49" s="11"/>
      <c r="K49" s="11"/>
      <c r="L49" s="11">
        <v>13670</v>
      </c>
      <c r="M49" s="11">
        <v>13670</v>
      </c>
      <c r="N49" s="10">
        <f aca="true" t="shared" si="11" ref="N49:O51">B49+D49+F49+H49+J49+L49</f>
        <v>45137.8</v>
      </c>
      <c r="O49" s="10">
        <f t="shared" si="11"/>
        <v>45137.8</v>
      </c>
    </row>
    <row r="50" spans="1:15" ht="33" customHeight="1">
      <c r="A50" s="24" t="s">
        <v>39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>
        <v>384100</v>
      </c>
      <c r="M50" s="11">
        <v>384100</v>
      </c>
      <c r="N50" s="11">
        <f t="shared" si="11"/>
        <v>384100</v>
      </c>
      <c r="O50" s="11">
        <f t="shared" si="11"/>
        <v>384100</v>
      </c>
    </row>
    <row r="51" spans="1:15" ht="24" customHeight="1">
      <c r="A51" s="24" t="s">
        <v>36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>
        <v>263940</v>
      </c>
      <c r="M51" s="11">
        <v>263940</v>
      </c>
      <c r="N51" s="11">
        <f t="shared" si="11"/>
        <v>263940</v>
      </c>
      <c r="O51" s="11">
        <f t="shared" si="11"/>
        <v>263940</v>
      </c>
    </row>
    <row r="52" spans="1:15" ht="24" customHeight="1">
      <c r="A52" s="24" t="s">
        <v>37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>
        <v>42600</v>
      </c>
      <c r="M52" s="11">
        <v>42600</v>
      </c>
      <c r="N52" s="11">
        <f>B52+D52+F52+H52+J52+L52</f>
        <v>42600</v>
      </c>
      <c r="O52" s="11">
        <f>C52+E52+G52+I52+K52+M52</f>
        <v>42600</v>
      </c>
    </row>
    <row r="53" spans="1:15" ht="24" customHeight="1">
      <c r="A53" s="12" t="s">
        <v>2</v>
      </c>
      <c r="B53" s="10">
        <f>B56+B57+B55+B54</f>
        <v>9992.7</v>
      </c>
      <c r="C53" s="10">
        <f>C56+C57+C55+C54</f>
        <v>9992.7</v>
      </c>
      <c r="D53" s="10">
        <f aca="true" t="shared" si="12" ref="D53:O53">D56+D57+D55+D54</f>
        <v>0</v>
      </c>
      <c r="E53" s="10">
        <f t="shared" si="12"/>
        <v>0</v>
      </c>
      <c r="F53" s="10">
        <f t="shared" si="12"/>
        <v>18659</v>
      </c>
      <c r="G53" s="10">
        <f t="shared" si="12"/>
        <v>18659</v>
      </c>
      <c r="H53" s="10">
        <f t="shared" si="12"/>
        <v>0</v>
      </c>
      <c r="I53" s="10">
        <f t="shared" si="12"/>
        <v>0</v>
      </c>
      <c r="J53" s="10">
        <f t="shared" si="12"/>
        <v>0</v>
      </c>
      <c r="K53" s="10">
        <f t="shared" si="12"/>
        <v>0</v>
      </c>
      <c r="L53" s="10">
        <f t="shared" si="12"/>
        <v>139765.9</v>
      </c>
      <c r="M53" s="10">
        <f t="shared" si="12"/>
        <v>139765.9</v>
      </c>
      <c r="N53" s="10">
        <f t="shared" si="12"/>
        <v>168417.59999999998</v>
      </c>
      <c r="O53" s="10">
        <f t="shared" si="12"/>
        <v>168417.59999999998</v>
      </c>
    </row>
    <row r="54" spans="1:15" ht="33.75" customHeight="1">
      <c r="A54" s="14" t="s">
        <v>38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>
        <v>6000</v>
      </c>
      <c r="M54" s="11">
        <v>6000</v>
      </c>
      <c r="N54" s="10">
        <f aca="true" t="shared" si="13" ref="N54:O58">N22+B54+D54+F54+H54+J54+L54</f>
        <v>6000</v>
      </c>
      <c r="O54" s="10">
        <f t="shared" si="13"/>
        <v>6000</v>
      </c>
    </row>
    <row r="55" spans="1:15" ht="24" customHeight="1">
      <c r="A55" s="14" t="s">
        <v>41</v>
      </c>
      <c r="B55" s="11"/>
      <c r="C55" s="11"/>
      <c r="D55" s="11"/>
      <c r="E55" s="11"/>
      <c r="F55" s="11">
        <v>18659</v>
      </c>
      <c r="G55" s="11">
        <v>18659</v>
      </c>
      <c r="H55" s="11"/>
      <c r="I55" s="11"/>
      <c r="J55" s="11"/>
      <c r="K55" s="11"/>
      <c r="L55" s="11">
        <v>37620</v>
      </c>
      <c r="M55" s="11">
        <v>37620</v>
      </c>
      <c r="N55" s="10">
        <f t="shared" si="13"/>
        <v>56279</v>
      </c>
      <c r="O55" s="10">
        <f t="shared" si="13"/>
        <v>56279</v>
      </c>
    </row>
    <row r="56" spans="1:15" ht="35.25" customHeight="1">
      <c r="A56" s="14" t="s">
        <v>40</v>
      </c>
      <c r="B56" s="11">
        <v>1350</v>
      </c>
      <c r="C56" s="11">
        <v>1350</v>
      </c>
      <c r="D56" s="11"/>
      <c r="E56" s="11"/>
      <c r="F56" s="11"/>
      <c r="G56" s="11"/>
      <c r="H56" s="11"/>
      <c r="I56" s="11"/>
      <c r="J56" s="11"/>
      <c r="K56" s="11"/>
      <c r="L56" s="11">
        <v>11826</v>
      </c>
      <c r="M56" s="11">
        <v>11826</v>
      </c>
      <c r="N56" s="10">
        <f t="shared" si="13"/>
        <v>13176</v>
      </c>
      <c r="O56" s="10">
        <f t="shared" si="13"/>
        <v>13176</v>
      </c>
    </row>
    <row r="57" spans="1:15" ht="63" customHeight="1">
      <c r="A57" s="14" t="s">
        <v>43</v>
      </c>
      <c r="B57" s="11">
        <v>8642.7</v>
      </c>
      <c r="C57" s="11">
        <v>8642.7</v>
      </c>
      <c r="D57" s="11"/>
      <c r="E57" s="11"/>
      <c r="F57" s="11"/>
      <c r="G57" s="11"/>
      <c r="H57" s="11"/>
      <c r="I57" s="11"/>
      <c r="J57" s="11"/>
      <c r="K57" s="11"/>
      <c r="L57" s="11">
        <v>84319.9</v>
      </c>
      <c r="M57" s="11">
        <v>84319.9</v>
      </c>
      <c r="N57" s="10">
        <f t="shared" si="13"/>
        <v>92962.59999999999</v>
      </c>
      <c r="O57" s="10">
        <f t="shared" si="13"/>
        <v>92962.59999999999</v>
      </c>
    </row>
    <row r="58" spans="1:15" ht="24" customHeight="1">
      <c r="A58" s="12" t="s">
        <v>3</v>
      </c>
      <c r="B58" s="10">
        <f>B34+B35+B38+B39+B40+B41+B42+B43+B44++B48+B53</f>
        <v>662999.9999999999</v>
      </c>
      <c r="C58" s="10">
        <f>C34+C35+C38+C39+C40+C41+C42+C43+C44++C48+C53</f>
        <v>538609.3099999999</v>
      </c>
      <c r="D58" s="10">
        <f>D34+D35+D38+D39+D40+D41+D42+D43+D44++D48+D53</f>
        <v>254000</v>
      </c>
      <c r="E58" s="10">
        <f>E34+E35+E38+E39+E40+E41+E42+E43+E44++E48+E53</f>
        <v>2394.1000000000063</v>
      </c>
      <c r="F58" s="10">
        <f aca="true" t="shared" si="14" ref="F58:M58">F34+F35+F38+F39+F40+F41+F42+F43+F44++F48+F53</f>
        <v>4000</v>
      </c>
      <c r="G58" s="10">
        <f t="shared" si="14"/>
        <v>761624.6199999999</v>
      </c>
      <c r="H58" s="10">
        <f t="shared" si="14"/>
        <v>505000</v>
      </c>
      <c r="I58" s="10">
        <f t="shared" si="14"/>
        <v>280845.69</v>
      </c>
      <c r="J58" s="10">
        <f t="shared" si="14"/>
        <v>549000</v>
      </c>
      <c r="K58" s="10">
        <f>K34+K35+K38+K39+K40+K41+K42+K43+K44++K48+K53</f>
        <v>661786.6</v>
      </c>
      <c r="L58" s="10">
        <f t="shared" si="14"/>
        <v>1898700</v>
      </c>
      <c r="M58" s="10">
        <f t="shared" si="14"/>
        <v>2574594.9499999997</v>
      </c>
      <c r="N58" s="10">
        <f t="shared" si="13"/>
        <v>9348200</v>
      </c>
      <c r="O58" s="10">
        <f t="shared" si="13"/>
        <v>9348199.999999998</v>
      </c>
    </row>
    <row r="59" spans="1:15" ht="24" customHeight="1">
      <c r="A59" s="36" t="s">
        <v>11</v>
      </c>
      <c r="B59" s="37"/>
      <c r="C59" s="37"/>
      <c r="D59" s="37"/>
      <c r="E59" s="37"/>
      <c r="F59" s="37"/>
      <c r="G59" s="37"/>
      <c r="H59" s="37"/>
      <c r="I59" s="23"/>
      <c r="J59" s="23"/>
      <c r="K59" s="23"/>
      <c r="L59" s="23"/>
      <c r="M59" s="23"/>
      <c r="N59" s="23"/>
      <c r="O59" s="23"/>
    </row>
    <row r="60" spans="1:15" ht="26.25" customHeight="1">
      <c r="A60" s="36" t="s">
        <v>12</v>
      </c>
      <c r="B60" s="37"/>
      <c r="C60" s="37"/>
      <c r="D60" s="37"/>
      <c r="E60" s="37"/>
      <c r="F60" s="37"/>
      <c r="G60" s="37"/>
      <c r="H60" s="37"/>
      <c r="I60" s="15"/>
      <c r="J60" s="15"/>
      <c r="K60" s="15"/>
      <c r="L60" s="15"/>
      <c r="M60" s="15"/>
      <c r="N60" s="20"/>
      <c r="O60" s="20">
        <f>N58-O58</f>
        <v>0</v>
      </c>
    </row>
    <row r="61" spans="1:13" ht="18">
      <c r="A61" s="5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8">
      <c r="A62" s="34"/>
      <c r="B62" s="39"/>
      <c r="C62" s="39"/>
      <c r="D62" s="39"/>
      <c r="E62" s="39"/>
      <c r="F62" s="39"/>
      <c r="G62" s="39"/>
      <c r="H62" s="8"/>
      <c r="I62" s="8"/>
      <c r="J62" s="8"/>
      <c r="K62" s="8"/>
      <c r="L62" s="8"/>
      <c r="M62" s="8"/>
    </row>
  </sheetData>
  <sheetProtection/>
  <mergeCells count="38">
    <mergeCell ref="O32:O33"/>
    <mergeCell ref="A60:H60"/>
    <mergeCell ref="A62:G62"/>
    <mergeCell ref="A59:H59"/>
    <mergeCell ref="I32:I33"/>
    <mergeCell ref="J32:J33"/>
    <mergeCell ref="K32:K33"/>
    <mergeCell ref="L32:L33"/>
    <mergeCell ref="G32:G33"/>
    <mergeCell ref="H32:H33"/>
    <mergeCell ref="A29:G29"/>
    <mergeCell ref="N31:O31"/>
    <mergeCell ref="A32:A33"/>
    <mergeCell ref="B32:B33"/>
    <mergeCell ref="C32:C33"/>
    <mergeCell ref="D32:D33"/>
    <mergeCell ref="E32:E33"/>
    <mergeCell ref="F32:F33"/>
    <mergeCell ref="M32:M33"/>
    <mergeCell ref="N32:N33"/>
    <mergeCell ref="A2:H3"/>
    <mergeCell ref="D5:D6"/>
    <mergeCell ref="E5:E6"/>
    <mergeCell ref="F5:F6"/>
    <mergeCell ref="A27:H27"/>
    <mergeCell ref="B5:B6"/>
    <mergeCell ref="A5:A6"/>
    <mergeCell ref="C5:C6"/>
    <mergeCell ref="H5:H6"/>
    <mergeCell ref="G5:G6"/>
    <mergeCell ref="K5:K6"/>
    <mergeCell ref="I5:I6"/>
    <mergeCell ref="N4:O4"/>
    <mergeCell ref="N5:N6"/>
    <mergeCell ref="O5:O6"/>
    <mergeCell ref="M5:M6"/>
    <mergeCell ref="J5:J6"/>
    <mergeCell ref="L5:L6"/>
  </mergeCells>
  <printOptions/>
  <pageMargins left="0.75" right="0.75" top="1" bottom="1" header="0.5" footer="0.5"/>
  <pageSetup horizontalDpi="600" verticalDpi="600" orientation="landscape" paperSize="9" scale="55" r:id="rId1"/>
  <rowBreaks count="1" manualBreakCount="1">
    <brk id="3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главбух</cp:lastModifiedBy>
  <cp:lastPrinted>2016-12-23T09:21:48Z</cp:lastPrinted>
  <dcterms:created xsi:type="dcterms:W3CDTF">1996-10-08T23:32:33Z</dcterms:created>
  <dcterms:modified xsi:type="dcterms:W3CDTF">2017-01-19T09:04:51Z</dcterms:modified>
  <cp:category/>
  <cp:version/>
  <cp:contentType/>
  <cp:contentStatus/>
</cp:coreProperties>
</file>